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03d9e5496d3f99/Monthlies/2021/"/>
    </mc:Choice>
  </mc:AlternateContent>
  <xr:revisionPtr revIDLastSave="1" documentId="11_B141E14A0411E742401F78BF3FBE9EA989C9BF3F" xr6:coauthVersionLast="47" xr6:coauthVersionMax="47" xr10:uidLastSave="{13DFBCBF-68A2-42FD-BFD4-6F92317E8B3D}"/>
  <bookViews>
    <workbookView xWindow="-120" yWindow="-120" windowWidth="20730" windowHeight="11040" tabRatio="796" firstSheet="2" activeTab="12" xr2:uid="{00000000-000D-0000-FFFF-FFFF00000000}"/>
  </bookViews>
  <sheets>
    <sheet name="January" sheetId="12" r:id="rId1"/>
    <sheet name="February" sheetId="63" r:id="rId2"/>
    <sheet name="March" sheetId="62" r:id="rId3"/>
    <sheet name="April" sheetId="61" r:id="rId4"/>
    <sheet name="May" sheetId="59" r:id="rId5"/>
    <sheet name="June" sheetId="60" r:id="rId6"/>
    <sheet name="July" sheetId="64" r:id="rId7"/>
    <sheet name="August" sheetId="65" r:id="rId8"/>
    <sheet name="September" sheetId="66" r:id="rId9"/>
    <sheet name="October" sheetId="67" r:id="rId10"/>
    <sheet name="November" sheetId="68" r:id="rId11"/>
    <sheet name="December" sheetId="69" r:id="rId12"/>
    <sheet name="Yearly" sheetId="16" r:id="rId13"/>
  </sheets>
  <definedNames>
    <definedName name="_xlnm.Print_Area" localSheetId="3">April!$A$1:$H$44</definedName>
    <definedName name="_xlnm.Print_Area" localSheetId="7">August!$A$1:$H$35</definedName>
    <definedName name="_xlnm.Print_Area" localSheetId="11">December!$A$1:$H$45</definedName>
    <definedName name="_xlnm.Print_Area" localSheetId="1">February!$A$1:$H$44</definedName>
    <definedName name="_xlnm.Print_Area" localSheetId="0">January!$A$1:$H$45</definedName>
    <definedName name="_xlnm.Print_Area" localSheetId="5">June!$A$1:$K$50</definedName>
    <definedName name="_xlnm.Print_Area" localSheetId="2">March!$A$1:$H$44</definedName>
    <definedName name="_xlnm.Print_Area" localSheetId="4">May!$A$1:$H$45</definedName>
    <definedName name="_xlnm.Print_Area" localSheetId="10">November!$A$1:$H$44</definedName>
    <definedName name="_xlnm.Print_Area" localSheetId="9">October!$A$1:$H$45</definedName>
    <definedName name="_xlnm.Print_Area" localSheetId="8">September!$A$1:$H$45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69" l="1"/>
  <c r="F40" i="69"/>
  <c r="H26" i="69"/>
  <c r="H25" i="69"/>
  <c r="H23" i="69"/>
  <c r="E22" i="69"/>
  <c r="F22" i="69"/>
  <c r="G22" i="69"/>
  <c r="D22" i="69"/>
  <c r="H18" i="69"/>
  <c r="H19" i="69"/>
  <c r="H20" i="69"/>
  <c r="H21" i="69"/>
  <c r="H17" i="69"/>
  <c r="E10" i="69"/>
  <c r="F10" i="69"/>
  <c r="G10" i="69"/>
  <c r="D10" i="69"/>
  <c r="H7" i="69"/>
  <c r="H8" i="69"/>
  <c r="H9" i="69"/>
  <c r="H11" i="69"/>
  <c r="H6" i="69"/>
  <c r="H3" i="69"/>
  <c r="H2" i="69"/>
  <c r="H4" i="69" s="1"/>
  <c r="E4" i="69"/>
  <c r="F4" i="69"/>
  <c r="G4" i="69"/>
  <c r="D4" i="69"/>
  <c r="H10" i="69" l="1"/>
  <c r="H22" i="69"/>
  <c r="F39" i="68"/>
  <c r="F44" i="68"/>
  <c r="H26" i="68"/>
  <c r="H25" i="68"/>
  <c r="H23" i="68"/>
  <c r="H18" i="68"/>
  <c r="H19" i="68"/>
  <c r="H20" i="68"/>
  <c r="H21" i="68"/>
  <c r="H17" i="68"/>
  <c r="H11" i="68"/>
  <c r="H7" i="68"/>
  <c r="H8" i="68"/>
  <c r="H9" i="68"/>
  <c r="H6" i="68"/>
  <c r="E10" i="68"/>
  <c r="F10" i="68"/>
  <c r="G10" i="68"/>
  <c r="D10" i="68"/>
  <c r="E22" i="68"/>
  <c r="F22" i="68"/>
  <c r="D22" i="68"/>
  <c r="H3" i="68"/>
  <c r="H2" i="68"/>
  <c r="E4" i="68"/>
  <c r="F4" i="68"/>
  <c r="G4" i="68"/>
  <c r="D4" i="68"/>
  <c r="D11" i="16"/>
  <c r="E13" i="16"/>
  <c r="F13" i="16"/>
  <c r="G13" i="16"/>
  <c r="H13" i="16"/>
  <c r="I13" i="16"/>
  <c r="J13" i="16"/>
  <c r="K13" i="16"/>
  <c r="L13" i="16"/>
  <c r="M13" i="16"/>
  <c r="N13" i="16"/>
  <c r="H22" i="68" l="1"/>
  <c r="H10" i="68"/>
  <c r="H4" i="68"/>
  <c r="F45" i="67"/>
  <c r="F40" i="67"/>
  <c r="H26" i="67"/>
  <c r="H25" i="67"/>
  <c r="H23" i="67"/>
  <c r="H18" i="67"/>
  <c r="H19" i="67"/>
  <c r="H20" i="67"/>
  <c r="H21" i="67"/>
  <c r="H17" i="67"/>
  <c r="H11" i="67"/>
  <c r="H7" i="67"/>
  <c r="H8" i="67"/>
  <c r="H9" i="67"/>
  <c r="H6" i="67"/>
  <c r="E10" i="67"/>
  <c r="F10" i="67"/>
  <c r="G10" i="67"/>
  <c r="D10" i="67"/>
  <c r="E22" i="67"/>
  <c r="F22" i="67"/>
  <c r="G22" i="67"/>
  <c r="D22" i="67"/>
  <c r="H3" i="67"/>
  <c r="H2" i="67"/>
  <c r="E4" i="67"/>
  <c r="F4" i="67"/>
  <c r="G4" i="67"/>
  <c r="D4" i="67"/>
  <c r="H4" i="67" l="1"/>
  <c r="H10" i="67"/>
  <c r="H22" i="67"/>
  <c r="F45" i="66"/>
  <c r="F40" i="66"/>
  <c r="H26" i="66"/>
  <c r="H25" i="66"/>
  <c r="H23" i="66"/>
  <c r="H18" i="66"/>
  <c r="H19" i="66"/>
  <c r="H20" i="66"/>
  <c r="H21" i="66"/>
  <c r="H17" i="66"/>
  <c r="E22" i="66"/>
  <c r="F22" i="66"/>
  <c r="G22" i="66"/>
  <c r="D22" i="66"/>
  <c r="H11" i="66"/>
  <c r="H7" i="66"/>
  <c r="H8" i="66"/>
  <c r="H9" i="66"/>
  <c r="H6" i="66"/>
  <c r="E10" i="66"/>
  <c r="F10" i="66"/>
  <c r="G10" i="66"/>
  <c r="H10" i="66" s="1"/>
  <c r="D10" i="66"/>
  <c r="E4" i="66"/>
  <c r="F4" i="66"/>
  <c r="G4" i="66"/>
  <c r="D4" i="66"/>
  <c r="H3" i="66"/>
  <c r="H2" i="66"/>
  <c r="H4" i="66" s="1"/>
  <c r="H22" i="66" l="1"/>
  <c r="H26" i="65"/>
  <c r="H25" i="65"/>
  <c r="H23" i="65"/>
  <c r="H18" i="65"/>
  <c r="H19" i="65"/>
  <c r="H20" i="65"/>
  <c r="H21" i="65"/>
  <c r="H17" i="65"/>
  <c r="H13" i="65"/>
  <c r="H11" i="65"/>
  <c r="H7" i="65"/>
  <c r="H8" i="65"/>
  <c r="H9" i="65"/>
  <c r="H6" i="65"/>
  <c r="E22" i="65"/>
  <c r="H22" i="65" s="1"/>
  <c r="F22" i="65"/>
  <c r="G22" i="65"/>
  <c r="D22" i="65"/>
  <c r="E10" i="65"/>
  <c r="F10" i="65"/>
  <c r="G10" i="65"/>
  <c r="D10" i="65"/>
  <c r="E4" i="65"/>
  <c r="F4" i="65"/>
  <c r="G4" i="65"/>
  <c r="D4" i="65"/>
  <c r="H3" i="65"/>
  <c r="H2" i="65"/>
  <c r="H10" i="65" l="1"/>
  <c r="H4" i="65"/>
  <c r="F49" i="64"/>
  <c r="H26" i="64"/>
  <c r="H25" i="64"/>
  <c r="H23" i="64"/>
  <c r="H18" i="64"/>
  <c r="H19" i="64"/>
  <c r="H20" i="64"/>
  <c r="H21" i="64"/>
  <c r="H17" i="64"/>
  <c r="E22" i="64" l="1"/>
  <c r="F22" i="64"/>
  <c r="G22" i="64"/>
  <c r="D22" i="64"/>
  <c r="E10" i="64"/>
  <c r="F10" i="64"/>
  <c r="G10" i="64"/>
  <c r="D10" i="64"/>
  <c r="H7" i="64"/>
  <c r="H8" i="64"/>
  <c r="H9" i="64"/>
  <c r="H11" i="64"/>
  <c r="H6" i="64"/>
  <c r="H3" i="64"/>
  <c r="H2" i="64"/>
  <c r="E4" i="64"/>
  <c r="F4" i="64"/>
  <c r="G4" i="64"/>
  <c r="D4" i="64"/>
  <c r="H4" i="64" l="1"/>
  <c r="H22" i="64"/>
  <c r="H10" i="64"/>
  <c r="F41" i="64"/>
  <c r="F40" i="60"/>
  <c r="F48" i="60"/>
  <c r="H26" i="60"/>
  <c r="H25" i="60"/>
  <c r="H23" i="60"/>
  <c r="H18" i="60"/>
  <c r="H19" i="60"/>
  <c r="H20" i="60"/>
  <c r="H21" i="60"/>
  <c r="H17" i="60"/>
  <c r="E22" i="60"/>
  <c r="F22" i="60"/>
  <c r="G22" i="60"/>
  <c r="D22" i="60"/>
  <c r="H11" i="60"/>
  <c r="H7" i="60"/>
  <c r="H8" i="60"/>
  <c r="H9" i="60"/>
  <c r="H6" i="60"/>
  <c r="E10" i="60"/>
  <c r="F10" i="60"/>
  <c r="G10" i="60"/>
  <c r="D10" i="60"/>
  <c r="H3" i="60"/>
  <c r="H2" i="60"/>
  <c r="E4" i="60"/>
  <c r="F4" i="60"/>
  <c r="G4" i="60"/>
  <c r="D4" i="60"/>
  <c r="H10" i="60" l="1"/>
  <c r="H4" i="60"/>
  <c r="H22" i="60"/>
  <c r="F45" i="59"/>
  <c r="F40" i="59"/>
  <c r="H18" i="59"/>
  <c r="H19" i="59"/>
  <c r="H20" i="59"/>
  <c r="H21" i="59"/>
  <c r="H23" i="59"/>
  <c r="H25" i="59"/>
  <c r="H26" i="59"/>
  <c r="H17" i="59"/>
  <c r="H11" i="59"/>
  <c r="H7" i="59"/>
  <c r="H8" i="59"/>
  <c r="H9" i="59"/>
  <c r="H6" i="59"/>
  <c r="E10" i="59"/>
  <c r="F10" i="59"/>
  <c r="G10" i="59"/>
  <c r="D10" i="59"/>
  <c r="H10" i="59" s="1"/>
  <c r="E22" i="59"/>
  <c r="F22" i="59"/>
  <c r="G22" i="59"/>
  <c r="D22" i="59"/>
  <c r="H3" i="59"/>
  <c r="H2" i="59"/>
  <c r="H4" i="59" s="1"/>
  <c r="E4" i="59"/>
  <c r="F4" i="59"/>
  <c r="G4" i="59"/>
  <c r="D4" i="59"/>
  <c r="F40" i="61"/>
  <c r="F44" i="61"/>
  <c r="H26" i="61"/>
  <c r="H25" i="61"/>
  <c r="H23" i="61"/>
  <c r="H24" i="61" s="1"/>
  <c r="H27" i="61" s="1"/>
  <c r="H18" i="61"/>
  <c r="H19" i="61"/>
  <c r="H20" i="61"/>
  <c r="H21" i="61"/>
  <c r="H17" i="61"/>
  <c r="H7" i="61"/>
  <c r="H8" i="61"/>
  <c r="H9" i="61"/>
  <c r="H11" i="61"/>
  <c r="H6" i="61"/>
  <c r="E10" i="61"/>
  <c r="H10" i="61" s="1"/>
  <c r="F10" i="61"/>
  <c r="D10" i="61"/>
  <c r="E22" i="61"/>
  <c r="F22" i="61"/>
  <c r="D22" i="61"/>
  <c r="H3" i="61"/>
  <c r="H2" i="61"/>
  <c r="E4" i="61"/>
  <c r="F4" i="61"/>
  <c r="G4" i="61"/>
  <c r="D4" i="61"/>
  <c r="F44" i="62"/>
  <c r="F40" i="62"/>
  <c r="H26" i="62"/>
  <c r="H25" i="62"/>
  <c r="H23" i="62"/>
  <c r="H18" i="62"/>
  <c r="H19" i="62"/>
  <c r="H20" i="62"/>
  <c r="H21" i="62"/>
  <c r="H17" i="62"/>
  <c r="E22" i="62"/>
  <c r="F22" i="62"/>
  <c r="G22" i="62"/>
  <c r="D22" i="62"/>
  <c r="H11" i="62"/>
  <c r="H7" i="62"/>
  <c r="H8" i="62"/>
  <c r="H9" i="62"/>
  <c r="H6" i="62"/>
  <c r="E10" i="62"/>
  <c r="F10" i="62"/>
  <c r="G10" i="62"/>
  <c r="D10" i="62"/>
  <c r="E4" i="62"/>
  <c r="F4" i="62"/>
  <c r="G4" i="62"/>
  <c r="D4" i="62"/>
  <c r="H3" i="62"/>
  <c r="H2" i="62"/>
  <c r="H4" i="62" s="1"/>
  <c r="F44" i="63"/>
  <c r="F40" i="63"/>
  <c r="H23" i="63"/>
  <c r="D27" i="16" s="1"/>
  <c r="H25" i="63"/>
  <c r="H26" i="63"/>
  <c r="D30" i="16" s="1"/>
  <c r="H18" i="63"/>
  <c r="D22" i="16" s="1"/>
  <c r="H19" i="63"/>
  <c r="D23" i="16" s="1"/>
  <c r="H20" i="63"/>
  <c r="D24" i="16" s="1"/>
  <c r="H21" i="63"/>
  <c r="D25" i="16" s="1"/>
  <c r="H17" i="63"/>
  <c r="D21" i="16" s="1"/>
  <c r="E22" i="63"/>
  <c r="F22" i="63"/>
  <c r="G22" i="63"/>
  <c r="D22" i="63"/>
  <c r="H11" i="63"/>
  <c r="H12" i="63" s="1"/>
  <c r="H15" i="63" s="1"/>
  <c r="H7" i="63"/>
  <c r="D10" i="16" s="1"/>
  <c r="H8" i="63"/>
  <c r="H9" i="63"/>
  <c r="D12" i="16" s="1"/>
  <c r="H6" i="63"/>
  <c r="D9" i="16" s="1"/>
  <c r="E10" i="63"/>
  <c r="F10" i="63"/>
  <c r="G10" i="63"/>
  <c r="D10" i="63"/>
  <c r="H3" i="63"/>
  <c r="D3" i="16" s="1"/>
  <c r="H2" i="63"/>
  <c r="E4" i="63"/>
  <c r="F4" i="63"/>
  <c r="G4" i="63"/>
  <c r="D4" i="63"/>
  <c r="F45" i="12"/>
  <c r="F41" i="12"/>
  <c r="D29" i="16"/>
  <c r="E26" i="16"/>
  <c r="E31" i="16" s="1"/>
  <c r="F26" i="16"/>
  <c r="F31" i="16" s="1"/>
  <c r="G26" i="16"/>
  <c r="G31" i="16" s="1"/>
  <c r="H26" i="16"/>
  <c r="H31" i="16" s="1"/>
  <c r="I26" i="16"/>
  <c r="I31" i="16" s="1"/>
  <c r="J26" i="16"/>
  <c r="J31" i="16" s="1"/>
  <c r="K26" i="16"/>
  <c r="K31" i="16" s="1"/>
  <c r="L26" i="16"/>
  <c r="L31" i="16" s="1"/>
  <c r="M26" i="16"/>
  <c r="M31" i="16" s="1"/>
  <c r="N26" i="16"/>
  <c r="N31" i="16" s="1"/>
  <c r="F18" i="16"/>
  <c r="G18" i="16"/>
  <c r="H18" i="16"/>
  <c r="I18" i="16"/>
  <c r="J18" i="16"/>
  <c r="K18" i="16"/>
  <c r="L18" i="16"/>
  <c r="M18" i="16"/>
  <c r="D2" i="16"/>
  <c r="N18" i="16"/>
  <c r="H26" i="12"/>
  <c r="C30" i="16" s="1"/>
  <c r="H25" i="12"/>
  <c r="C29" i="16" s="1"/>
  <c r="H23" i="12"/>
  <c r="C27" i="16" s="1"/>
  <c r="H18" i="12"/>
  <c r="C22" i="16" s="1"/>
  <c r="H19" i="12"/>
  <c r="C23" i="16" s="1"/>
  <c r="H20" i="12"/>
  <c r="C24" i="16" s="1"/>
  <c r="H21" i="12"/>
  <c r="C25" i="16" s="1"/>
  <c r="H17" i="12"/>
  <c r="C21" i="16" s="1"/>
  <c r="E22" i="12"/>
  <c r="F22" i="12"/>
  <c r="G22" i="12"/>
  <c r="D22" i="12"/>
  <c r="H7" i="12"/>
  <c r="C10" i="16" s="1"/>
  <c r="H8" i="12"/>
  <c r="C11" i="16" s="1"/>
  <c r="O11" i="16" s="1"/>
  <c r="H9" i="12"/>
  <c r="C12" i="16" s="1"/>
  <c r="O12" i="16" s="1"/>
  <c r="H11" i="12"/>
  <c r="C14" i="16" s="1"/>
  <c r="H6" i="12"/>
  <c r="C9" i="16" s="1"/>
  <c r="E10" i="12"/>
  <c r="F10" i="12"/>
  <c r="G10" i="12"/>
  <c r="D10" i="12"/>
  <c r="H3" i="12"/>
  <c r="C3" i="16" s="1"/>
  <c r="H2" i="12"/>
  <c r="C2" i="16" s="1"/>
  <c r="E4" i="12"/>
  <c r="F4" i="12"/>
  <c r="G4" i="12"/>
  <c r="D4" i="12"/>
  <c r="H24" i="69"/>
  <c r="H27" i="69" s="1"/>
  <c r="G27" i="69"/>
  <c r="F24" i="69"/>
  <c r="F27" i="69" s="1"/>
  <c r="E24" i="69"/>
  <c r="E27" i="69" s="1"/>
  <c r="D24" i="69"/>
  <c r="D27" i="69" s="1"/>
  <c r="H14" i="69"/>
  <c r="H13" i="69"/>
  <c r="H12" i="69"/>
  <c r="H15" i="69" s="1"/>
  <c r="G12" i="69"/>
  <c r="G15" i="69" s="1"/>
  <c r="F12" i="69"/>
  <c r="F15" i="69" s="1"/>
  <c r="E12" i="69"/>
  <c r="E15" i="69" s="1"/>
  <c r="D12" i="69"/>
  <c r="D15" i="69" s="1"/>
  <c r="H24" i="68"/>
  <c r="H27" i="68" s="1"/>
  <c r="G27" i="68"/>
  <c r="F24" i="68"/>
  <c r="F27" i="68" s="1"/>
  <c r="E24" i="68"/>
  <c r="E27" i="68" s="1"/>
  <c r="D24" i="68"/>
  <c r="D27" i="68" s="1"/>
  <c r="H14" i="68"/>
  <c r="H13" i="68"/>
  <c r="H12" i="68"/>
  <c r="H15" i="68" s="1"/>
  <c r="G12" i="68"/>
  <c r="G15" i="68" s="1"/>
  <c r="F12" i="68"/>
  <c r="F15" i="68" s="1"/>
  <c r="E12" i="68"/>
  <c r="E15" i="68" s="1"/>
  <c r="D12" i="68"/>
  <c r="D15" i="68" s="1"/>
  <c r="H24" i="67"/>
  <c r="H27" i="67" s="1"/>
  <c r="G27" i="67"/>
  <c r="F24" i="67"/>
  <c r="F27" i="67" s="1"/>
  <c r="E24" i="67"/>
  <c r="E27" i="67" s="1"/>
  <c r="D24" i="67"/>
  <c r="D27" i="67" s="1"/>
  <c r="H14" i="67"/>
  <c r="H13" i="67"/>
  <c r="H12" i="67"/>
  <c r="H15" i="67" s="1"/>
  <c r="G12" i="67"/>
  <c r="G15" i="67" s="1"/>
  <c r="F12" i="67"/>
  <c r="F15" i="67" s="1"/>
  <c r="E12" i="67"/>
  <c r="E15" i="67" s="1"/>
  <c r="D12" i="67"/>
  <c r="D15" i="67" s="1"/>
  <c r="H24" i="66"/>
  <c r="H27" i="66" s="1"/>
  <c r="G27" i="66"/>
  <c r="F24" i="66"/>
  <c r="F27" i="66" s="1"/>
  <c r="E24" i="66"/>
  <c r="E27" i="66" s="1"/>
  <c r="D24" i="66"/>
  <c r="D27" i="66" s="1"/>
  <c r="H14" i="66"/>
  <c r="H13" i="66"/>
  <c r="H12" i="66"/>
  <c r="H15" i="66" s="1"/>
  <c r="G12" i="66"/>
  <c r="G15" i="66" s="1"/>
  <c r="F12" i="66"/>
  <c r="F15" i="66" s="1"/>
  <c r="E12" i="66"/>
  <c r="E15" i="66" s="1"/>
  <c r="D12" i="66"/>
  <c r="D15" i="66" s="1"/>
  <c r="H24" i="65"/>
  <c r="H27" i="65" s="1"/>
  <c r="G27" i="65"/>
  <c r="F24" i="65"/>
  <c r="F27" i="65" s="1"/>
  <c r="E24" i="65"/>
  <c r="E27" i="65" s="1"/>
  <c r="D24" i="65"/>
  <c r="D27" i="65" s="1"/>
  <c r="F15" i="65"/>
  <c r="H14" i="65"/>
  <c r="H12" i="65"/>
  <c r="H15" i="65" s="1"/>
  <c r="G15" i="65"/>
  <c r="F12" i="65"/>
  <c r="E12" i="65"/>
  <c r="E15" i="65" s="1"/>
  <c r="D12" i="65"/>
  <c r="D15" i="65" s="1"/>
  <c r="H24" i="64"/>
  <c r="H27" i="64" s="1"/>
  <c r="G24" i="64"/>
  <c r="G27" i="64" s="1"/>
  <c r="F24" i="64"/>
  <c r="F27" i="64" s="1"/>
  <c r="E24" i="64"/>
  <c r="E27" i="64" s="1"/>
  <c r="D24" i="64"/>
  <c r="D27" i="64" s="1"/>
  <c r="H14" i="64"/>
  <c r="H13" i="64"/>
  <c r="H12" i="64"/>
  <c r="H15" i="64" s="1"/>
  <c r="G15" i="64"/>
  <c r="F12" i="64"/>
  <c r="F15" i="64" s="1"/>
  <c r="E12" i="64"/>
  <c r="E15" i="64" s="1"/>
  <c r="D12" i="64"/>
  <c r="D15" i="64" s="1"/>
  <c r="G27" i="63"/>
  <c r="F24" i="63"/>
  <c r="F27" i="63" s="1"/>
  <c r="E24" i="63"/>
  <c r="E27" i="63" s="1"/>
  <c r="D24" i="63"/>
  <c r="D27" i="63" s="1"/>
  <c r="H14" i="63"/>
  <c r="D17" i="16" s="1"/>
  <c r="H13" i="63"/>
  <c r="D16" i="16" s="1"/>
  <c r="G15" i="63"/>
  <c r="F12" i="63"/>
  <c r="F15" i="63" s="1"/>
  <c r="E12" i="63"/>
  <c r="E15" i="63" s="1"/>
  <c r="D12" i="63"/>
  <c r="D15" i="63" s="1"/>
  <c r="F24" i="62"/>
  <c r="F27" i="62" s="1"/>
  <c r="E24" i="62"/>
  <c r="E27" i="62" s="1"/>
  <c r="D24" i="62"/>
  <c r="D27" i="62" s="1"/>
  <c r="H14" i="62"/>
  <c r="H13" i="62"/>
  <c r="G12" i="62"/>
  <c r="G15" i="62" s="1"/>
  <c r="F12" i="62"/>
  <c r="F15" i="62" s="1"/>
  <c r="E12" i="62"/>
  <c r="E15" i="62" s="1"/>
  <c r="D12" i="62"/>
  <c r="D15" i="62" s="1"/>
  <c r="G27" i="61"/>
  <c r="F24" i="61"/>
  <c r="F27" i="61" s="1"/>
  <c r="E24" i="61"/>
  <c r="E27" i="61" s="1"/>
  <c r="D24" i="61"/>
  <c r="D27" i="61" s="1"/>
  <c r="H14" i="61"/>
  <c r="H13" i="61"/>
  <c r="H12" i="61"/>
  <c r="H15" i="61" s="1"/>
  <c r="G15" i="61"/>
  <c r="F12" i="61"/>
  <c r="F15" i="61" s="1"/>
  <c r="E12" i="61"/>
  <c r="E15" i="61" s="1"/>
  <c r="D12" i="61"/>
  <c r="D15" i="61" s="1"/>
  <c r="H24" i="60"/>
  <c r="H27" i="60" s="1"/>
  <c r="G24" i="60"/>
  <c r="G27" i="60" s="1"/>
  <c r="F24" i="60"/>
  <c r="F27" i="60" s="1"/>
  <c r="E24" i="60"/>
  <c r="E27" i="60" s="1"/>
  <c r="D24" i="60"/>
  <c r="D27" i="60" s="1"/>
  <c r="H14" i="60"/>
  <c r="H13" i="60"/>
  <c r="H12" i="60"/>
  <c r="H15" i="60" s="1"/>
  <c r="G15" i="60"/>
  <c r="F12" i="60"/>
  <c r="F15" i="60" s="1"/>
  <c r="E12" i="60"/>
  <c r="E15" i="60" s="1"/>
  <c r="D12" i="60"/>
  <c r="D15" i="60" s="1"/>
  <c r="G24" i="59"/>
  <c r="G27" i="59" s="1"/>
  <c r="F24" i="59"/>
  <c r="F27" i="59" s="1"/>
  <c r="E24" i="59"/>
  <c r="E27" i="59" s="1"/>
  <c r="D24" i="59"/>
  <c r="D27" i="59" s="1"/>
  <c r="H14" i="59"/>
  <c r="H13" i="59"/>
  <c r="H12" i="59"/>
  <c r="H15" i="59" s="1"/>
  <c r="G12" i="59"/>
  <c r="G15" i="59" s="1"/>
  <c r="F12" i="59"/>
  <c r="F15" i="59" s="1"/>
  <c r="E12" i="59"/>
  <c r="E15" i="59" s="1"/>
  <c r="D12" i="59"/>
  <c r="D15" i="59" s="1"/>
  <c r="N15" i="16"/>
  <c r="H10" i="62" l="1"/>
  <c r="H22" i="63"/>
  <c r="D14" i="16"/>
  <c r="H22" i="61"/>
  <c r="O23" i="16"/>
  <c r="H4" i="61"/>
  <c r="O29" i="16"/>
  <c r="H4" i="12"/>
  <c r="D31" i="69"/>
  <c r="H12" i="62"/>
  <c r="H15" i="62" s="1"/>
  <c r="O9" i="16"/>
  <c r="C13" i="16"/>
  <c r="H4" i="63"/>
  <c r="D31" i="68"/>
  <c r="H24" i="62"/>
  <c r="H27" i="62" s="1"/>
  <c r="D31" i="62" s="1"/>
  <c r="D13" i="16"/>
  <c r="H24" i="59"/>
  <c r="H27" i="59" s="1"/>
  <c r="H10" i="12"/>
  <c r="O10" i="16"/>
  <c r="H24" i="63"/>
  <c r="H27" i="63" s="1"/>
  <c r="D31" i="63" s="1"/>
  <c r="H22" i="62"/>
  <c r="H22" i="59"/>
  <c r="D31" i="67"/>
  <c r="D31" i="66"/>
  <c r="D31" i="64"/>
  <c r="D31" i="60"/>
  <c r="D31" i="59"/>
  <c r="D31" i="61"/>
  <c r="O27" i="16"/>
  <c r="D26" i="16"/>
  <c r="D31" i="16" s="1"/>
  <c r="H10" i="63"/>
  <c r="D18" i="16"/>
  <c r="C26" i="16"/>
  <c r="C31" i="16" s="1"/>
  <c r="O22" i="16"/>
  <c r="O30" i="16"/>
  <c r="O24" i="16"/>
  <c r="O25" i="16"/>
  <c r="O14" i="16"/>
  <c r="O21" i="16"/>
  <c r="E18" i="16"/>
  <c r="H22" i="12"/>
  <c r="D31" i="65"/>
  <c r="H14" i="12"/>
  <c r="C17" i="16" s="1"/>
  <c r="O17" i="16" s="1"/>
  <c r="H13" i="12"/>
  <c r="C16" i="16" s="1"/>
  <c r="O16" i="16" s="1"/>
  <c r="O13" i="16" l="1"/>
  <c r="O18" i="16" s="1"/>
  <c r="O31" i="16"/>
  <c r="O26" i="16"/>
  <c r="M28" i="16"/>
  <c r="M15" i="16"/>
  <c r="K28" i="16" l="1"/>
  <c r="L28" i="16"/>
  <c r="K15" i="16"/>
  <c r="L15" i="16"/>
  <c r="D28" i="16" l="1"/>
  <c r="E28" i="16"/>
  <c r="F28" i="16"/>
  <c r="G28" i="16"/>
  <c r="H28" i="16"/>
  <c r="I28" i="16"/>
  <c r="J28" i="16"/>
  <c r="D15" i="16"/>
  <c r="E15" i="16"/>
  <c r="F15" i="16"/>
  <c r="G15" i="16"/>
  <c r="H15" i="16"/>
  <c r="I15" i="16"/>
  <c r="J15" i="16"/>
  <c r="E24" i="12"/>
  <c r="E27" i="12" s="1"/>
  <c r="F24" i="12"/>
  <c r="F27" i="12" s="1"/>
  <c r="G27" i="12"/>
  <c r="D24" i="12"/>
  <c r="D27" i="12" s="1"/>
  <c r="E12" i="12"/>
  <c r="E15" i="12" s="1"/>
  <c r="F12" i="12"/>
  <c r="F15" i="12" s="1"/>
  <c r="G15" i="12"/>
  <c r="D12" i="12"/>
  <c r="D15" i="12" s="1"/>
  <c r="N4" i="16" l="1"/>
  <c r="M4" i="16"/>
  <c r="L4" i="16"/>
  <c r="K4" i="16"/>
  <c r="J4" i="16"/>
  <c r="I4" i="16"/>
  <c r="H4" i="16"/>
  <c r="G4" i="16"/>
  <c r="F4" i="16"/>
  <c r="E4" i="16"/>
  <c r="D4" i="16"/>
  <c r="C18" i="16" l="1"/>
  <c r="C28" i="16" l="1"/>
  <c r="O3" i="16"/>
  <c r="H12" i="12"/>
  <c r="H15" i="12" s="1"/>
  <c r="H24" i="12"/>
  <c r="H27" i="12" s="1"/>
  <c r="D31" i="12" l="1"/>
  <c r="O28" i="16"/>
  <c r="P29" i="16"/>
  <c r="P25" i="16"/>
  <c r="P22" i="16"/>
  <c r="P27" i="16"/>
  <c r="P30" i="16"/>
  <c r="P23" i="16"/>
  <c r="P21" i="16"/>
  <c r="P24" i="16"/>
  <c r="P31" i="16"/>
  <c r="C15" i="16"/>
  <c r="O2" i="16"/>
  <c r="C4" i="16"/>
  <c r="O4" i="16" s="1"/>
  <c r="O15" i="16" l="1"/>
  <c r="P12" i="16"/>
  <c r="P11" i="16"/>
  <c r="P9" i="16"/>
  <c r="P10" i="16"/>
  <c r="N34" i="16"/>
  <c r="P26" i="16"/>
  <c r="P17" i="16"/>
  <c r="P14" i="16"/>
  <c r="P13" i="16" s="1"/>
  <c r="P16" i="16"/>
  <c r="M34" i="16" l="1"/>
  <c r="O34" i="16" s="1"/>
  <c r="P15" i="16"/>
  <c r="P18" i="16"/>
</calcChain>
</file>

<file path=xl/sharedStrings.xml><?xml version="1.0" encoding="utf-8"?>
<sst xmlns="http://schemas.openxmlformats.org/spreadsheetml/2006/main" count="693" uniqueCount="66">
  <si>
    <t>City of New Braunfels</t>
  </si>
  <si>
    <t>Comal County</t>
  </si>
  <si>
    <t>Humane Society</t>
  </si>
  <si>
    <t>Marion</t>
  </si>
  <si>
    <t>TOTAL</t>
  </si>
  <si>
    <t>Cats IN</t>
  </si>
  <si>
    <t>Dogs IN</t>
  </si>
  <si>
    <t>Total</t>
  </si>
  <si>
    <t>CAT</t>
  </si>
  <si>
    <t>Adopted</t>
  </si>
  <si>
    <t>Redeemed</t>
  </si>
  <si>
    <t>Transferred</t>
  </si>
  <si>
    <t>Euthanized</t>
  </si>
  <si>
    <t>Died in Care</t>
  </si>
  <si>
    <t>Live Release Rate</t>
  </si>
  <si>
    <t>DOG</t>
  </si>
  <si>
    <t>Other</t>
  </si>
  <si>
    <t>Wildlife, Farm, etc</t>
  </si>
  <si>
    <t>Euthanasia Outcomes</t>
  </si>
  <si>
    <t>Reason</t>
  </si>
  <si>
    <t>Aggression</t>
  </si>
  <si>
    <t>Behavior Deteriorating</t>
  </si>
  <si>
    <t>Requested</t>
  </si>
  <si>
    <t>Sick/Injured</t>
  </si>
  <si>
    <t>Dog</t>
  </si>
  <si>
    <t>Live Outcome</t>
  </si>
  <si>
    <t>TNR/WC</t>
  </si>
  <si>
    <t>Adopted Off Site</t>
  </si>
  <si>
    <t>End of Life Services</t>
  </si>
  <si>
    <t>Live Outcome Rate</t>
  </si>
  <si>
    <t>Life Outcome Rate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</si>
  <si>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</si>
  <si>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</si>
  <si>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</si>
  <si>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</si>
  <si>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</si>
  <si>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</si>
  <si>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</si>
  <si>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</si>
  <si>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</si>
  <si>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</si>
  <si>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</si>
  <si>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</si>
  <si>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Totals</t>
  </si>
  <si>
    <t>Other, Farm, Wildlife, etc</t>
  </si>
  <si>
    <t>DOGS OUT</t>
  </si>
  <si>
    <t>%</t>
  </si>
  <si>
    <t>Total Dogs Out</t>
  </si>
  <si>
    <t>CATS OUT</t>
  </si>
  <si>
    <t>Dogs</t>
  </si>
  <si>
    <t>Cats</t>
  </si>
  <si>
    <t>Feral, unable to house</t>
  </si>
  <si>
    <t>Euthanasia Rate</t>
  </si>
  <si>
    <t>100% - Euthanasia Rate</t>
  </si>
  <si>
    <t>Total Cats Out</t>
  </si>
  <si>
    <t>Cat</t>
  </si>
  <si>
    <t>Feral - unable to house</t>
  </si>
  <si>
    <t>Too Young</t>
  </si>
  <si>
    <t>Feral, unable to treat</t>
  </si>
  <si>
    <t>Feral, Unable to House</t>
  </si>
  <si>
    <t>Feral, Unable to treat</t>
  </si>
  <si>
    <t>Head Removal</t>
  </si>
  <si>
    <t>Poss Rabies</t>
  </si>
  <si>
    <t>Rabies Exposure</t>
  </si>
  <si>
    <t>Possible Rabies Exposure</t>
  </si>
  <si>
    <t>Rabies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</si>
</sst>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0" fontId="0" fillId="2" borderId="0" xfId="0" applyFill="1"/>
    <xf numFmtId="0" fontId="0" fillId="2" borderId="5" xfId="0" applyFill="1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0" applyNumberFormat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9" xfId="0" applyFill="1" applyBorder="1"/>
    <xf numFmtId="0" fontId="0" fillId="2" borderId="6" xfId="0" applyFill="1" applyBorder="1"/>
    <xf numFmtId="0" fontId="1" fillId="0" borderId="1" xfId="0" applyFont="1" applyBorder="1" applyAlignment="1">
      <alignment horizontal="center"/>
    </xf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7" xfId="0" applyFill="1" applyBorder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0" fontId="2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9" fontId="1" fillId="0" borderId="1" xfId="0" applyNumberFormat="1" applyFont="1" applyBorder="1"/>
    <xf numFmtId="0" fontId="0" fillId="0" borderId="0" xfId="0" applyAlignment="1">
      <alignment horizontal="center"/>
    </xf>
    <xf numFmtId="9" fontId="2" fillId="0" borderId="1" xfId="0" applyNumberFormat="1" applyFont="1" applyBorder="1"/>
    <xf numFmtId="9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0" borderId="0" xfId="0" applyFont="1"/>
    <xf numFmtId="0" fontId="1" fillId="2" borderId="1" xfId="0" applyFont="1" applyFill="1" applyBorder="1"/>
    <xf numFmtId="0" fontId="1" fillId="3" borderId="0" xfId="0" applyFont="1" applyFill="1"/>
    <xf numFmtId="0" fontId="1" fillId="0" borderId="1" xfId="0" applyFont="1" applyBorder="1" applyAlignment="1">
      <alignment horizontal="left" vertical="center"/>
    </xf>
    <xf numFmtId="9" fontId="1" fillId="0" borderId="1" xfId="0" applyNumberFormat="1" applyFont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left"/>
    </xf>
    <xf numFmtId="9" fontId="0" fillId="2" borderId="1" xfId="0" applyNumberForma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8" xfId="0" applyBorder="1"/>
    <xf numFmtId="0" fontId="0" fillId="0" borderId="4" xfId="0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9" fontId="1" fillId="0" borderId="3" xfId="0" applyNumberFormat="1" applyFont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8" xfId="0" applyBorder="1"/>
    <xf numFmtId="0" fontId="0" fillId="0" borderId="4" xfId="0" applyBorder="1"/>
    <xf numFmtId="0" fontId="1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/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/>
    <xf numFmtId="9" fontId="0" fillId="0" borderId="3" xfId="0" applyNumberFormat="1" applyBorder="1" applyAlignment="1">
      <alignment horizontal="center"/>
    </xf>
    <xf numFmtId="9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"/>
  <sheetViews>
    <sheetView view="pageLayout" topLeftCell="A15" zoomScaleNormal="100" workbookViewId="0">
      <selection activeCell="F46" sqref="F46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customWidth="1"/>
    <col min="10" max="15" width="9.7109375" customWidth="1"/>
    <col min="16" max="16" width="3.140625" customWidth="1"/>
    <col min="17" max="17" width="6.140625" bestFit="1" customWidth="1"/>
    <col min="18" max="18" width="7.85546875" customWidth="1"/>
  </cols>
  <sheetData>
    <row r="1" spans="1:9" s="5" customFormat="1" ht="45" x14ac:dyDescent="0.25">
      <c r="A1" s="76"/>
      <c r="B1" s="76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25">
      <c r="A2" s="77" t="s">
        <v>6</v>
      </c>
      <c r="B2" s="77"/>
      <c r="C2" s="6"/>
      <c r="D2" s="7">
        <v>49</v>
      </c>
      <c r="E2" s="8">
        <v>40</v>
      </c>
      <c r="F2" s="7">
        <v>13</v>
      </c>
      <c r="G2" s="7">
        <v>0</v>
      </c>
      <c r="H2" s="7">
        <f>SUM(D2:G2)</f>
        <v>102</v>
      </c>
      <c r="I2" s="9"/>
    </row>
    <row r="3" spans="1:9" x14ac:dyDescent="0.25">
      <c r="A3" s="77" t="s">
        <v>5</v>
      </c>
      <c r="B3" s="77"/>
      <c r="C3" s="10"/>
      <c r="D3" s="7">
        <v>51</v>
      </c>
      <c r="E3" s="8">
        <v>64</v>
      </c>
      <c r="F3" s="7">
        <v>35</v>
      </c>
      <c r="G3" s="7">
        <v>0</v>
      </c>
      <c r="H3" s="7">
        <f>SUM(D3:G3)</f>
        <v>150</v>
      </c>
      <c r="I3" s="9"/>
    </row>
    <row r="4" spans="1:9" x14ac:dyDescent="0.25">
      <c r="A4" s="78" t="s">
        <v>7</v>
      </c>
      <c r="B4" s="79"/>
      <c r="C4" s="10"/>
      <c r="D4" s="7">
        <f>SUM(D2:D3)</f>
        <v>100</v>
      </c>
      <c r="E4" s="7">
        <f>SUM(E2:E3)</f>
        <v>104</v>
      </c>
      <c r="F4" s="7">
        <f>SUM(F2:F3)</f>
        <v>48</v>
      </c>
      <c r="G4" s="7">
        <f>SUM(G2:G3)</f>
        <v>0</v>
      </c>
      <c r="H4" s="7">
        <f>SUM(H2:H3)</f>
        <v>252</v>
      </c>
      <c r="I4" s="9"/>
    </row>
    <row r="5" spans="1:9" x14ac:dyDescent="0.2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25">
      <c r="A6" s="73" t="s">
        <v>15</v>
      </c>
      <c r="B6" s="15" t="s">
        <v>9</v>
      </c>
      <c r="C6" s="10"/>
      <c r="D6" s="7">
        <v>17</v>
      </c>
      <c r="E6" s="8">
        <v>17</v>
      </c>
      <c r="F6" s="7">
        <v>8</v>
      </c>
      <c r="G6" s="7">
        <v>0</v>
      </c>
      <c r="H6" s="7">
        <f t="shared" ref="H6:H11" si="0">SUM(D6:G6)</f>
        <v>42</v>
      </c>
      <c r="I6" s="9"/>
    </row>
    <row r="7" spans="1:9" x14ac:dyDescent="0.25">
      <c r="A7" s="74"/>
      <c r="B7" s="15" t="s">
        <v>27</v>
      </c>
      <c r="C7" s="10"/>
      <c r="D7" s="7">
        <v>0</v>
      </c>
      <c r="E7" s="8">
        <v>0</v>
      </c>
      <c r="F7" s="7">
        <v>0</v>
      </c>
      <c r="G7" s="7">
        <v>0</v>
      </c>
      <c r="H7" s="7">
        <f t="shared" si="0"/>
        <v>0</v>
      </c>
      <c r="I7" s="9"/>
    </row>
    <row r="8" spans="1:9" x14ac:dyDescent="0.25">
      <c r="A8" s="74"/>
      <c r="B8" s="15" t="s">
        <v>10</v>
      </c>
      <c r="C8" s="10"/>
      <c r="D8" s="7">
        <v>20</v>
      </c>
      <c r="E8" s="8">
        <v>11</v>
      </c>
      <c r="F8" s="7">
        <v>1</v>
      </c>
      <c r="G8" s="7">
        <v>0</v>
      </c>
      <c r="H8" s="7">
        <f t="shared" si="0"/>
        <v>32</v>
      </c>
      <c r="I8" s="9"/>
    </row>
    <row r="9" spans="1:9" x14ac:dyDescent="0.25">
      <c r="A9" s="74"/>
      <c r="B9" s="16" t="s">
        <v>11</v>
      </c>
      <c r="C9" s="10"/>
      <c r="D9" s="7">
        <v>6</v>
      </c>
      <c r="E9" s="8">
        <v>10</v>
      </c>
      <c r="F9" s="7">
        <v>3</v>
      </c>
      <c r="G9" s="7">
        <v>0</v>
      </c>
      <c r="H9" s="7">
        <f t="shared" si="0"/>
        <v>19</v>
      </c>
      <c r="I9" s="9"/>
    </row>
    <row r="10" spans="1:9" x14ac:dyDescent="0.25">
      <c r="A10" s="74"/>
      <c r="B10" s="24" t="s">
        <v>25</v>
      </c>
      <c r="C10" s="10"/>
      <c r="D10" s="7">
        <f>SUM(D6:D9)</f>
        <v>43</v>
      </c>
      <c r="E10" s="7">
        <f>SUM(E6:E9)</f>
        <v>38</v>
      </c>
      <c r="F10" s="7">
        <f>SUM(F6:F9)</f>
        <v>12</v>
      </c>
      <c r="G10" s="7">
        <f>SUM(G6:G9)</f>
        <v>0</v>
      </c>
      <c r="H10" s="7">
        <f t="shared" si="0"/>
        <v>93</v>
      </c>
      <c r="I10" s="9"/>
    </row>
    <row r="11" spans="1:9" x14ac:dyDescent="0.25">
      <c r="A11" s="74"/>
      <c r="B11" s="16" t="s">
        <v>12</v>
      </c>
      <c r="C11" s="10"/>
      <c r="D11" s="7">
        <v>4</v>
      </c>
      <c r="E11" s="8">
        <v>11</v>
      </c>
      <c r="F11" s="7">
        <v>0</v>
      </c>
      <c r="G11" s="7">
        <v>0</v>
      </c>
      <c r="H11" s="7">
        <f t="shared" si="0"/>
        <v>15</v>
      </c>
      <c r="I11" s="9"/>
    </row>
    <row r="12" spans="1:9" x14ac:dyDescent="0.25">
      <c r="A12" s="74"/>
      <c r="B12" s="16" t="s">
        <v>52</v>
      </c>
      <c r="C12" s="10"/>
      <c r="D12" s="17">
        <f>D11/D2</f>
        <v>8.1632653061224483E-2</v>
      </c>
      <c r="E12" s="17">
        <f>E11/E2</f>
        <v>0.27500000000000002</v>
      </c>
      <c r="F12" s="17">
        <f>F11/F2</f>
        <v>0</v>
      </c>
      <c r="G12" s="17">
        <v>0</v>
      </c>
      <c r="H12" s="17">
        <f>H11/H2</f>
        <v>0.14705882352941177</v>
      </c>
      <c r="I12" s="9"/>
    </row>
    <row r="13" spans="1:9" x14ac:dyDescent="0.25">
      <c r="A13" s="74"/>
      <c r="B13" s="16" t="s">
        <v>13</v>
      </c>
      <c r="C13" s="10"/>
      <c r="D13" s="7">
        <v>0</v>
      </c>
      <c r="E13" s="8">
        <v>0</v>
      </c>
      <c r="F13" s="7">
        <v>0</v>
      </c>
      <c r="G13" s="7">
        <v>0</v>
      </c>
      <c r="H13" s="7">
        <f>SUM(D13:G13)</f>
        <v>0</v>
      </c>
      <c r="I13" s="9"/>
    </row>
    <row r="14" spans="1:9" x14ac:dyDescent="0.25">
      <c r="A14" s="74"/>
      <c r="B14" s="16" t="s">
        <v>28</v>
      </c>
      <c r="C14" s="10"/>
      <c r="D14" s="7">
        <v>1</v>
      </c>
      <c r="E14" s="8">
        <v>0</v>
      </c>
      <c r="F14" s="7">
        <v>6</v>
      </c>
      <c r="G14" s="7">
        <v>0</v>
      </c>
      <c r="H14" s="7">
        <f>SUM(D14:G14)</f>
        <v>7</v>
      </c>
      <c r="I14" s="9"/>
    </row>
    <row r="15" spans="1:9" s="54" customFormat="1" x14ac:dyDescent="0.25">
      <c r="A15" s="75"/>
      <c r="B15" s="57" t="s">
        <v>29</v>
      </c>
      <c r="C15" s="30"/>
      <c r="D15" s="58">
        <f>100%-D12</f>
        <v>0.91836734693877553</v>
      </c>
      <c r="E15" s="58">
        <f>100%-E12</f>
        <v>0.72499999999999998</v>
      </c>
      <c r="F15" s="58">
        <f>100%-F12</f>
        <v>1</v>
      </c>
      <c r="G15" s="58">
        <f>100%-G12</f>
        <v>1</v>
      </c>
      <c r="H15" s="58">
        <f>100%-H12</f>
        <v>0.8529411764705882</v>
      </c>
      <c r="I15" s="56"/>
    </row>
    <row r="16" spans="1:9" x14ac:dyDescent="0.25">
      <c r="A16" s="18"/>
      <c r="B16" s="12"/>
      <c r="C16" s="10"/>
      <c r="D16" s="13"/>
      <c r="E16" s="13"/>
      <c r="F16" s="13"/>
      <c r="G16" s="13"/>
      <c r="H16" s="14"/>
      <c r="I16" s="9"/>
    </row>
    <row r="17" spans="1:9" x14ac:dyDescent="0.25">
      <c r="A17" s="73" t="s">
        <v>8</v>
      </c>
      <c r="B17" s="15" t="s">
        <v>9</v>
      </c>
      <c r="C17" s="10"/>
      <c r="D17" s="7">
        <v>44</v>
      </c>
      <c r="E17" s="8">
        <v>28</v>
      </c>
      <c r="F17" s="7">
        <v>20</v>
      </c>
      <c r="G17" s="7">
        <v>0</v>
      </c>
      <c r="H17" s="7">
        <f>SUM(D17:G17)</f>
        <v>92</v>
      </c>
      <c r="I17" s="9"/>
    </row>
    <row r="18" spans="1:9" x14ac:dyDescent="0.25">
      <c r="A18" s="74"/>
      <c r="B18" s="15" t="s">
        <v>27</v>
      </c>
      <c r="C18" s="10"/>
      <c r="D18" s="7">
        <v>4</v>
      </c>
      <c r="E18" s="8">
        <v>3</v>
      </c>
      <c r="F18" s="7">
        <v>0</v>
      </c>
      <c r="G18" s="7">
        <v>0</v>
      </c>
      <c r="H18" s="7">
        <f>SUM(D18:G18)</f>
        <v>7</v>
      </c>
      <c r="I18" s="9"/>
    </row>
    <row r="19" spans="1:9" x14ac:dyDescent="0.25">
      <c r="A19" s="74"/>
      <c r="B19" s="15" t="s">
        <v>10</v>
      </c>
      <c r="C19" s="10"/>
      <c r="D19" s="7">
        <v>3</v>
      </c>
      <c r="E19" s="8">
        <v>1</v>
      </c>
      <c r="F19" s="7">
        <v>1</v>
      </c>
      <c r="G19" s="7">
        <v>0</v>
      </c>
      <c r="H19" s="7">
        <f>SUM(D19:G19)</f>
        <v>5</v>
      </c>
      <c r="I19" s="9"/>
    </row>
    <row r="20" spans="1:9" x14ac:dyDescent="0.25">
      <c r="A20" s="74"/>
      <c r="B20" s="16" t="s">
        <v>11</v>
      </c>
      <c r="C20" s="10"/>
      <c r="D20" s="7">
        <v>4</v>
      </c>
      <c r="E20" s="8">
        <v>2</v>
      </c>
      <c r="F20" s="7">
        <v>0</v>
      </c>
      <c r="G20" s="7">
        <v>0</v>
      </c>
      <c r="H20" s="7">
        <f>SUM(D20:G20)</f>
        <v>6</v>
      </c>
      <c r="I20" s="9"/>
    </row>
    <row r="21" spans="1:9" x14ac:dyDescent="0.25">
      <c r="A21" s="74"/>
      <c r="B21" s="16" t="s">
        <v>26</v>
      </c>
      <c r="C21" s="10"/>
      <c r="D21" s="7">
        <v>16</v>
      </c>
      <c r="E21" s="8">
        <v>39</v>
      </c>
      <c r="F21" s="7">
        <v>9</v>
      </c>
      <c r="G21" s="7">
        <v>0</v>
      </c>
      <c r="H21" s="7">
        <f>SUM(D21:G21)</f>
        <v>64</v>
      </c>
      <c r="I21" s="9"/>
    </row>
    <row r="22" spans="1:9" x14ac:dyDescent="0.25">
      <c r="A22" s="74"/>
      <c r="B22" s="24" t="s">
        <v>25</v>
      </c>
      <c r="C22" s="10"/>
      <c r="D22" s="7">
        <f>SUM(D17:D21)</f>
        <v>71</v>
      </c>
      <c r="E22" s="7">
        <f>SUM(E17:E21)</f>
        <v>73</v>
      </c>
      <c r="F22" s="7">
        <f>SUM(F17:F21)</f>
        <v>30</v>
      </c>
      <c r="G22" s="7">
        <f>SUM(G17:G21)</f>
        <v>0</v>
      </c>
      <c r="H22" s="7">
        <f>SUM(H17:H21)</f>
        <v>174</v>
      </c>
      <c r="I22" s="9"/>
    </row>
    <row r="23" spans="1:9" x14ac:dyDescent="0.25">
      <c r="A23" s="74"/>
      <c r="B23" s="16" t="s">
        <v>12</v>
      </c>
      <c r="C23" s="10"/>
      <c r="D23" s="7">
        <v>3</v>
      </c>
      <c r="E23" s="8">
        <v>0</v>
      </c>
      <c r="F23" s="7">
        <v>0</v>
      </c>
      <c r="G23" s="7">
        <v>0</v>
      </c>
      <c r="H23" s="7">
        <f>SUM(D23:G23)</f>
        <v>3</v>
      </c>
      <c r="I23" s="9"/>
    </row>
    <row r="24" spans="1:9" x14ac:dyDescent="0.25">
      <c r="A24" s="74"/>
      <c r="B24" s="16" t="s">
        <v>52</v>
      </c>
      <c r="C24" s="10"/>
      <c r="D24" s="17">
        <f>D23/D3</f>
        <v>5.8823529411764705E-2</v>
      </c>
      <c r="E24" s="17">
        <f>E23/E3</f>
        <v>0</v>
      </c>
      <c r="F24" s="17">
        <f>F23/F3</f>
        <v>0</v>
      </c>
      <c r="G24" s="17">
        <v>0</v>
      </c>
      <c r="H24" s="17">
        <f>H23/H3</f>
        <v>0.02</v>
      </c>
      <c r="I24" s="9"/>
    </row>
    <row r="25" spans="1:9" x14ac:dyDescent="0.25">
      <c r="A25" s="74"/>
      <c r="B25" s="16" t="s">
        <v>13</v>
      </c>
      <c r="C25" s="10"/>
      <c r="D25" s="7">
        <v>0</v>
      </c>
      <c r="E25" s="8">
        <v>2</v>
      </c>
      <c r="F25" s="7">
        <v>0</v>
      </c>
      <c r="G25" s="7">
        <v>0</v>
      </c>
      <c r="H25" s="7">
        <f>SUM(D25:G25)</f>
        <v>2</v>
      </c>
      <c r="I25" s="9"/>
    </row>
    <row r="26" spans="1:9" x14ac:dyDescent="0.25">
      <c r="A26" s="74"/>
      <c r="B26" s="16" t="s">
        <v>28</v>
      </c>
      <c r="C26" s="10"/>
      <c r="D26" s="7">
        <v>0</v>
      </c>
      <c r="E26" s="8">
        <v>0</v>
      </c>
      <c r="F26" s="7">
        <v>2</v>
      </c>
      <c r="G26" s="7">
        <v>0</v>
      </c>
      <c r="H26" s="7">
        <f>SUM(D26:G26)</f>
        <v>2</v>
      </c>
      <c r="I26" s="9"/>
    </row>
    <row r="27" spans="1:9" s="54" customFormat="1" x14ac:dyDescent="0.25">
      <c r="A27" s="75"/>
      <c r="B27" s="61" t="s">
        <v>30</v>
      </c>
      <c r="C27" s="30"/>
      <c r="D27" s="58">
        <f>100%-D24</f>
        <v>0.94117647058823528</v>
      </c>
      <c r="E27" s="58">
        <f>100%-E24</f>
        <v>1</v>
      </c>
      <c r="F27" s="58">
        <f>100%-F24</f>
        <v>1</v>
      </c>
      <c r="G27" s="58">
        <f>100%-G24</f>
        <v>1</v>
      </c>
      <c r="H27" s="58">
        <f>100%-H24</f>
        <v>0.98</v>
      </c>
      <c r="I27" s="56"/>
    </row>
    <row r="28" spans="1:9" x14ac:dyDescent="0.25">
      <c r="A28" s="18"/>
      <c r="B28" s="12"/>
      <c r="C28" s="10"/>
      <c r="D28" s="13"/>
      <c r="E28" s="13"/>
      <c r="F28" s="13"/>
      <c r="G28" s="13"/>
      <c r="H28" s="14"/>
      <c r="I28" s="9"/>
    </row>
    <row r="29" spans="1:9" x14ac:dyDescent="0.25">
      <c r="A29" s="7" t="s">
        <v>16</v>
      </c>
      <c r="B29" s="16" t="s">
        <v>17</v>
      </c>
      <c r="C29" s="10"/>
      <c r="D29" s="7">
        <v>0</v>
      </c>
      <c r="E29" s="8">
        <v>0</v>
      </c>
      <c r="F29" s="7">
        <v>3</v>
      </c>
      <c r="G29" s="7">
        <v>0</v>
      </c>
      <c r="H29" s="7">
        <v>0</v>
      </c>
      <c r="I29" s="9"/>
    </row>
    <row r="30" spans="1:9" x14ac:dyDescent="0.25">
      <c r="A30" s="19"/>
      <c r="B30" s="12"/>
      <c r="C30" s="10"/>
      <c r="D30" s="13"/>
      <c r="E30" s="13"/>
      <c r="F30" s="13"/>
      <c r="G30" s="13"/>
      <c r="H30" s="14"/>
      <c r="I30" s="9"/>
    </row>
    <row r="31" spans="1:9" x14ac:dyDescent="0.25">
      <c r="A31" s="65" t="s">
        <v>4</v>
      </c>
      <c r="B31" s="66" t="s">
        <v>14</v>
      </c>
      <c r="C31" s="30"/>
      <c r="D31" s="80">
        <f>(H15+H27)/2</f>
        <v>0.91647058823529415</v>
      </c>
      <c r="E31" s="81"/>
      <c r="F31" s="81"/>
      <c r="G31" s="81"/>
      <c r="H31" s="82"/>
      <c r="I31" s="9"/>
    </row>
    <row r="32" spans="1:9" x14ac:dyDescent="0.25">
      <c r="I32" s="9"/>
    </row>
    <row r="33" spans="1:18" x14ac:dyDescent="0.25">
      <c r="I33" s="9"/>
    </row>
    <row r="34" spans="1:18" x14ac:dyDescent="0.25">
      <c r="B34" s="77" t="s">
        <v>18</v>
      </c>
      <c r="C34" s="77"/>
      <c r="D34" s="77"/>
      <c r="E34" s="77"/>
      <c r="F34" s="77"/>
      <c r="I34" s="9"/>
    </row>
    <row r="35" spans="1:18" x14ac:dyDescent="0.25">
      <c r="A35" s="15"/>
      <c r="B35" s="83" t="s">
        <v>19</v>
      </c>
      <c r="C35" s="84"/>
      <c r="D35" s="84"/>
      <c r="E35" s="23"/>
      <c r="F35" s="23" t="s">
        <v>4</v>
      </c>
      <c r="I35" s="9"/>
    </row>
    <row r="36" spans="1:18" x14ac:dyDescent="0.25">
      <c r="A36" s="85" t="s">
        <v>24</v>
      </c>
      <c r="B36" s="84" t="s">
        <v>20</v>
      </c>
      <c r="C36" s="84"/>
      <c r="D36" s="84"/>
      <c r="E36" s="15"/>
      <c r="F36" s="15">
        <v>3</v>
      </c>
      <c r="I36" s="9"/>
    </row>
    <row r="37" spans="1:18" x14ac:dyDescent="0.25">
      <c r="A37" s="85"/>
      <c r="B37" s="86" t="s">
        <v>21</v>
      </c>
      <c r="C37" s="87"/>
      <c r="D37" s="88"/>
      <c r="E37" s="15"/>
      <c r="F37" s="15">
        <v>2</v>
      </c>
      <c r="I37" s="9"/>
    </row>
    <row r="38" spans="1:18" x14ac:dyDescent="0.25">
      <c r="A38" s="85"/>
      <c r="B38" s="86" t="s">
        <v>22</v>
      </c>
      <c r="C38" s="87"/>
      <c r="D38" s="88"/>
      <c r="E38" s="15"/>
      <c r="F38" s="15">
        <v>7</v>
      </c>
    </row>
    <row r="39" spans="1:18" x14ac:dyDescent="0.25">
      <c r="A39" s="85"/>
      <c r="B39" s="86" t="s">
        <v>56</v>
      </c>
      <c r="C39" s="87"/>
      <c r="D39" s="88"/>
      <c r="E39" s="15"/>
      <c r="F39" s="15">
        <v>9</v>
      </c>
    </row>
    <row r="40" spans="1:18" x14ac:dyDescent="0.25">
      <c r="A40" s="85"/>
      <c r="B40" s="84" t="s">
        <v>23</v>
      </c>
      <c r="C40" s="84"/>
      <c r="D40" s="84"/>
      <c r="E40" s="15"/>
      <c r="F40" s="15">
        <v>1</v>
      </c>
    </row>
    <row r="41" spans="1:18" s="21" customFormat="1" x14ac:dyDescent="0.25">
      <c r="A41" s="15"/>
      <c r="B41" s="84"/>
      <c r="C41" s="84"/>
      <c r="D41" s="84"/>
      <c r="E41" s="23" t="s">
        <v>4</v>
      </c>
      <c r="F41" s="23">
        <f>SUM(F36:F40)</f>
        <v>22</v>
      </c>
      <c r="I41"/>
      <c r="J41"/>
      <c r="K41"/>
      <c r="L41"/>
      <c r="M41"/>
      <c r="N41"/>
      <c r="O41"/>
      <c r="P41"/>
      <c r="Q41"/>
      <c r="R41"/>
    </row>
    <row r="42" spans="1:18" s="21" customFormat="1" x14ac:dyDescent="0.25">
      <c r="A42" s="85" t="s">
        <v>55</v>
      </c>
      <c r="B42" s="84" t="s">
        <v>51</v>
      </c>
      <c r="C42" s="84"/>
      <c r="D42" s="84"/>
      <c r="E42" s="15"/>
      <c r="F42" s="15">
        <v>0</v>
      </c>
      <c r="I42"/>
      <c r="J42"/>
      <c r="K42"/>
      <c r="L42"/>
      <c r="M42"/>
      <c r="N42"/>
      <c r="O42"/>
      <c r="P42"/>
      <c r="Q42"/>
      <c r="R42"/>
    </row>
    <row r="43" spans="1:18" s="21" customFormat="1" x14ac:dyDescent="0.25">
      <c r="A43" s="85"/>
      <c r="B43" s="86" t="s">
        <v>22</v>
      </c>
      <c r="C43" s="87"/>
      <c r="D43" s="88"/>
      <c r="E43" s="15"/>
      <c r="F43" s="15">
        <v>2</v>
      </c>
      <c r="I43"/>
      <c r="J43"/>
      <c r="K43"/>
      <c r="L43"/>
      <c r="M43"/>
      <c r="N43"/>
      <c r="O43"/>
      <c r="P43"/>
      <c r="Q43"/>
      <c r="R43"/>
    </row>
    <row r="44" spans="1:18" s="21" customFormat="1" x14ac:dyDescent="0.25">
      <c r="A44" s="85"/>
      <c r="B44" s="84" t="s">
        <v>23</v>
      </c>
      <c r="C44" s="84"/>
      <c r="D44" s="84"/>
      <c r="E44" s="15"/>
      <c r="F44" s="15">
        <v>3</v>
      </c>
      <c r="I44"/>
      <c r="J44"/>
      <c r="K44"/>
      <c r="L44"/>
      <c r="M44"/>
      <c r="N44"/>
      <c r="O44"/>
      <c r="P44"/>
      <c r="Q44"/>
      <c r="R44"/>
    </row>
    <row r="45" spans="1:18" s="21" customFormat="1" x14ac:dyDescent="0.25">
      <c r="A45" s="15"/>
      <c r="B45" s="84"/>
      <c r="C45" s="84"/>
      <c r="D45" s="84"/>
      <c r="E45" s="23" t="s">
        <v>4</v>
      </c>
      <c r="F45" s="23">
        <f>SUM(F42:F44)</f>
        <v>5</v>
      </c>
      <c r="I45"/>
      <c r="J45"/>
      <c r="K45"/>
      <c r="L45"/>
      <c r="M45"/>
      <c r="N45"/>
      <c r="O45"/>
      <c r="P45"/>
      <c r="Q45"/>
      <c r="R45"/>
    </row>
  </sheetData>
  <mergeCells count="21">
    <mergeCell ref="B45:D45"/>
    <mergeCell ref="B41:D41"/>
    <mergeCell ref="A42:A44"/>
    <mergeCell ref="B42:D42"/>
    <mergeCell ref="B43:D43"/>
    <mergeCell ref="B44:D44"/>
    <mergeCell ref="D31:H31"/>
    <mergeCell ref="B34:F34"/>
    <mergeCell ref="B35:D35"/>
    <mergeCell ref="A36:A40"/>
    <mergeCell ref="B36:D36"/>
    <mergeCell ref="B37:D37"/>
    <mergeCell ref="B38:D38"/>
    <mergeCell ref="B40:D40"/>
    <mergeCell ref="B39:D39"/>
    <mergeCell ref="A17:A27"/>
    <mergeCell ref="A1:B1"/>
    <mergeCell ref="A2:B2"/>
    <mergeCell ref="A3:B3"/>
    <mergeCell ref="A4:B4"/>
    <mergeCell ref="A6:A15"/>
  </mergeCells>
  <pageMargins left="0.7" right="0.7" top="0.75" bottom="0.75" header="0.3" footer="0.3"/>
  <pageSetup scale="96" orientation="portrait" r:id="rId1"/>
  <headerFooter>
    <oddHeader>&amp;C&amp;F</oddHeader>
    <oddFooter>&amp;C&amp;A</oddFooter>
  </headerFooter>
  <ignoredErrors>
    <ignoredError sqref="H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5"/>
  <sheetViews>
    <sheetView view="pageLayout" zoomScaleNormal="100" workbookViewId="0">
      <selection activeCell="A17" sqref="A17:H27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customWidth="1"/>
    <col min="10" max="15" width="9.7109375" customWidth="1"/>
    <col min="16" max="16" width="3.140625" customWidth="1"/>
    <col min="17" max="17" width="6.140625" bestFit="1" customWidth="1"/>
    <col min="18" max="18" width="7.85546875" customWidth="1"/>
  </cols>
  <sheetData>
    <row r="1" spans="1:9" s="5" customFormat="1" ht="45" x14ac:dyDescent="0.25">
      <c r="A1" s="76"/>
      <c r="B1" s="76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25">
      <c r="A2" s="77" t="s">
        <v>6</v>
      </c>
      <c r="B2" s="77"/>
      <c r="C2" s="6"/>
      <c r="D2" s="7">
        <v>66</v>
      </c>
      <c r="E2" s="8">
        <v>57</v>
      </c>
      <c r="F2" s="7">
        <v>57</v>
      </c>
      <c r="G2" s="7">
        <v>1</v>
      </c>
      <c r="H2" s="7">
        <f>SUM(D2:G2)</f>
        <v>181</v>
      </c>
      <c r="I2" s="9"/>
    </row>
    <row r="3" spans="1:9" x14ac:dyDescent="0.25">
      <c r="A3" s="77" t="s">
        <v>5</v>
      </c>
      <c r="B3" s="77"/>
      <c r="C3" s="10"/>
      <c r="D3" s="7">
        <v>168</v>
      </c>
      <c r="E3" s="8">
        <v>108</v>
      </c>
      <c r="F3" s="7">
        <v>61</v>
      </c>
      <c r="G3" s="7">
        <v>0</v>
      </c>
      <c r="H3" s="7">
        <f>SUM(D3:G3)</f>
        <v>337</v>
      </c>
      <c r="I3" s="9"/>
    </row>
    <row r="4" spans="1:9" x14ac:dyDescent="0.25">
      <c r="A4" s="78" t="s">
        <v>7</v>
      </c>
      <c r="B4" s="79"/>
      <c r="C4" s="10"/>
      <c r="D4" s="7">
        <f>SUM(D2:D3)</f>
        <v>234</v>
      </c>
      <c r="E4" s="7">
        <f t="shared" ref="E4:H4" si="0">SUM(E2:E3)</f>
        <v>165</v>
      </c>
      <c r="F4" s="7">
        <f t="shared" si="0"/>
        <v>118</v>
      </c>
      <c r="G4" s="7">
        <f t="shared" si="0"/>
        <v>1</v>
      </c>
      <c r="H4" s="7">
        <f t="shared" si="0"/>
        <v>518</v>
      </c>
      <c r="I4" s="9"/>
    </row>
    <row r="5" spans="1:9" x14ac:dyDescent="0.2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25">
      <c r="A6" s="73" t="s">
        <v>15</v>
      </c>
      <c r="B6" s="15" t="s">
        <v>9</v>
      </c>
      <c r="C6" s="10"/>
      <c r="D6" s="7">
        <v>34</v>
      </c>
      <c r="E6" s="8">
        <v>26</v>
      </c>
      <c r="F6" s="7">
        <v>30</v>
      </c>
      <c r="G6" s="7">
        <v>2</v>
      </c>
      <c r="H6" s="7">
        <f>SUM(D6:G6)</f>
        <v>92</v>
      </c>
      <c r="I6" s="9"/>
    </row>
    <row r="7" spans="1:9" x14ac:dyDescent="0.25">
      <c r="A7" s="74"/>
      <c r="B7" s="15" t="s">
        <v>27</v>
      </c>
      <c r="C7" s="10"/>
      <c r="D7" s="7">
        <v>0</v>
      </c>
      <c r="E7" s="8">
        <v>0</v>
      </c>
      <c r="F7" s="7">
        <v>0</v>
      </c>
      <c r="G7" s="7">
        <v>0</v>
      </c>
      <c r="H7" s="7">
        <f t="shared" ref="H7:H9" si="1">SUM(D7:G7)</f>
        <v>0</v>
      </c>
      <c r="I7" s="9"/>
    </row>
    <row r="8" spans="1:9" x14ac:dyDescent="0.25">
      <c r="A8" s="74"/>
      <c r="B8" s="15" t="s">
        <v>10</v>
      </c>
      <c r="C8" s="10"/>
      <c r="D8" s="7">
        <v>25</v>
      </c>
      <c r="E8" s="8">
        <v>19</v>
      </c>
      <c r="F8" s="7">
        <v>5</v>
      </c>
      <c r="G8" s="7">
        <v>0</v>
      </c>
      <c r="H8" s="7">
        <f t="shared" si="1"/>
        <v>49</v>
      </c>
      <c r="I8" s="9"/>
    </row>
    <row r="9" spans="1:9" x14ac:dyDescent="0.25">
      <c r="A9" s="74"/>
      <c r="B9" s="16" t="s">
        <v>11</v>
      </c>
      <c r="C9" s="10"/>
      <c r="D9" s="7">
        <v>12</v>
      </c>
      <c r="E9" s="8">
        <v>0</v>
      </c>
      <c r="F9" s="7">
        <v>2</v>
      </c>
      <c r="G9" s="7">
        <v>2</v>
      </c>
      <c r="H9" s="7">
        <f t="shared" si="1"/>
        <v>16</v>
      </c>
      <c r="I9" s="9"/>
    </row>
    <row r="10" spans="1:9" x14ac:dyDescent="0.25">
      <c r="A10" s="74"/>
      <c r="B10" s="24" t="s">
        <v>25</v>
      </c>
      <c r="C10" s="10"/>
      <c r="D10" s="7">
        <f>SUM(D6:D9)</f>
        <v>71</v>
      </c>
      <c r="E10" s="7">
        <f t="shared" ref="E10:H10" si="2">SUM(E6:E9)</f>
        <v>45</v>
      </c>
      <c r="F10" s="7">
        <f t="shared" si="2"/>
        <v>37</v>
      </c>
      <c r="G10" s="7">
        <f t="shared" si="2"/>
        <v>4</v>
      </c>
      <c r="H10" s="7">
        <f t="shared" si="2"/>
        <v>157</v>
      </c>
      <c r="I10" s="9"/>
    </row>
    <row r="11" spans="1:9" x14ac:dyDescent="0.25">
      <c r="A11" s="74"/>
      <c r="B11" s="16" t="s">
        <v>12</v>
      </c>
      <c r="C11" s="10"/>
      <c r="D11" s="7">
        <v>2</v>
      </c>
      <c r="E11" s="8">
        <v>7</v>
      </c>
      <c r="F11" s="7">
        <v>3</v>
      </c>
      <c r="G11" s="7">
        <v>0</v>
      </c>
      <c r="H11" s="7">
        <f>SUM(D11:G11)</f>
        <v>12</v>
      </c>
      <c r="I11" s="9"/>
    </row>
    <row r="12" spans="1:9" x14ac:dyDescent="0.25">
      <c r="A12" s="74"/>
      <c r="B12" s="16" t="s">
        <v>52</v>
      </c>
      <c r="C12" s="10"/>
      <c r="D12" s="17">
        <f>D11/D2</f>
        <v>3.0303030303030304E-2</v>
      </c>
      <c r="E12" s="17">
        <f>E11/E2</f>
        <v>0.12280701754385964</v>
      </c>
      <c r="F12" s="17">
        <f>F11/F2</f>
        <v>5.2631578947368418E-2</v>
      </c>
      <c r="G12" s="17">
        <f>G11/G2</f>
        <v>0</v>
      </c>
      <c r="H12" s="17">
        <f>H11/H2</f>
        <v>6.6298342541436461E-2</v>
      </c>
      <c r="I12" s="9"/>
    </row>
    <row r="13" spans="1:9" x14ac:dyDescent="0.25">
      <c r="A13" s="74"/>
      <c r="B13" s="16" t="s">
        <v>13</v>
      </c>
      <c r="C13" s="10"/>
      <c r="D13" s="7">
        <v>0</v>
      </c>
      <c r="E13" s="8">
        <v>1</v>
      </c>
      <c r="F13" s="7">
        <v>0</v>
      </c>
      <c r="G13" s="7">
        <v>0</v>
      </c>
      <c r="H13" s="7">
        <f>SUM(D13:G13)</f>
        <v>1</v>
      </c>
      <c r="I13" s="9"/>
    </row>
    <row r="14" spans="1:9" x14ac:dyDescent="0.25">
      <c r="A14" s="74"/>
      <c r="B14" s="16" t="s">
        <v>28</v>
      </c>
      <c r="C14" s="10"/>
      <c r="D14" s="7">
        <v>2</v>
      </c>
      <c r="E14" s="8">
        <v>0</v>
      </c>
      <c r="F14" s="7">
        <v>15</v>
      </c>
      <c r="G14" s="7">
        <v>0</v>
      </c>
      <c r="H14" s="7">
        <f>SUM(D14:G14)</f>
        <v>17</v>
      </c>
      <c r="I14" s="9"/>
    </row>
    <row r="15" spans="1:9" s="54" customFormat="1" x14ac:dyDescent="0.25">
      <c r="A15" s="75"/>
      <c r="B15" s="57" t="s">
        <v>29</v>
      </c>
      <c r="C15" s="30"/>
      <c r="D15" s="58">
        <f>100%-D12</f>
        <v>0.96969696969696972</v>
      </c>
      <c r="E15" s="58">
        <f>100%-E12</f>
        <v>0.87719298245614041</v>
      </c>
      <c r="F15" s="58">
        <f>100%-F12</f>
        <v>0.94736842105263164</v>
      </c>
      <c r="G15" s="58">
        <f>100%-G12</f>
        <v>1</v>
      </c>
      <c r="H15" s="58">
        <f>100%-H12</f>
        <v>0.93370165745856348</v>
      </c>
      <c r="I15" s="56"/>
    </row>
    <row r="16" spans="1:9" x14ac:dyDescent="0.25">
      <c r="A16" s="18"/>
      <c r="B16" s="12"/>
      <c r="C16" s="10"/>
      <c r="D16" s="13"/>
      <c r="E16" s="13"/>
      <c r="F16" s="13"/>
      <c r="G16" s="13"/>
      <c r="H16" s="14"/>
      <c r="I16" s="9"/>
    </row>
    <row r="17" spans="1:9" x14ac:dyDescent="0.25">
      <c r="A17" s="73" t="s">
        <v>8</v>
      </c>
      <c r="B17" s="15" t="s">
        <v>9</v>
      </c>
      <c r="C17" s="10"/>
      <c r="D17" s="7">
        <v>69</v>
      </c>
      <c r="E17" s="8">
        <v>30</v>
      </c>
      <c r="F17" s="7">
        <v>30</v>
      </c>
      <c r="G17" s="7">
        <v>0</v>
      </c>
      <c r="H17" s="7">
        <f>SUM(D17:G17)</f>
        <v>129</v>
      </c>
      <c r="I17" s="9"/>
    </row>
    <row r="18" spans="1:9" x14ac:dyDescent="0.25">
      <c r="A18" s="74"/>
      <c r="B18" s="15" t="s">
        <v>27</v>
      </c>
      <c r="C18" s="10"/>
      <c r="D18" s="7">
        <v>6</v>
      </c>
      <c r="E18" s="8">
        <v>3</v>
      </c>
      <c r="F18" s="7">
        <v>1</v>
      </c>
      <c r="G18" s="7">
        <v>0</v>
      </c>
      <c r="H18" s="7">
        <f t="shared" ref="H18:H21" si="3">SUM(D18:G18)</f>
        <v>10</v>
      </c>
      <c r="I18" s="9"/>
    </row>
    <row r="19" spans="1:9" x14ac:dyDescent="0.25">
      <c r="A19" s="74"/>
      <c r="B19" s="15" t="s">
        <v>10</v>
      </c>
      <c r="C19" s="10"/>
      <c r="D19" s="7">
        <v>1</v>
      </c>
      <c r="E19" s="8">
        <v>0</v>
      </c>
      <c r="F19" s="7">
        <v>1</v>
      </c>
      <c r="G19" s="7">
        <v>0</v>
      </c>
      <c r="H19" s="7">
        <f t="shared" si="3"/>
        <v>2</v>
      </c>
      <c r="I19" s="9"/>
    </row>
    <row r="20" spans="1:9" x14ac:dyDescent="0.25">
      <c r="A20" s="74"/>
      <c r="B20" s="16" t="s">
        <v>11</v>
      </c>
      <c r="C20" s="10"/>
      <c r="D20" s="7">
        <v>1</v>
      </c>
      <c r="E20" s="8">
        <v>1</v>
      </c>
      <c r="F20" s="7">
        <v>0</v>
      </c>
      <c r="G20" s="7">
        <v>0</v>
      </c>
      <c r="H20" s="7">
        <f t="shared" si="3"/>
        <v>2</v>
      </c>
      <c r="I20" s="9"/>
    </row>
    <row r="21" spans="1:9" x14ac:dyDescent="0.25">
      <c r="A21" s="74"/>
      <c r="B21" s="16" t="s">
        <v>26</v>
      </c>
      <c r="C21" s="10"/>
      <c r="D21" s="7">
        <v>55</v>
      </c>
      <c r="E21" s="8">
        <v>64</v>
      </c>
      <c r="F21" s="7">
        <v>14</v>
      </c>
      <c r="G21" s="7">
        <v>0</v>
      </c>
      <c r="H21" s="7">
        <f t="shared" si="3"/>
        <v>133</v>
      </c>
      <c r="I21" s="9"/>
    </row>
    <row r="22" spans="1:9" x14ac:dyDescent="0.25">
      <c r="A22" s="74"/>
      <c r="B22" s="24" t="s">
        <v>25</v>
      </c>
      <c r="C22" s="10"/>
      <c r="D22" s="7">
        <f>SUM(D17:D21)</f>
        <v>132</v>
      </c>
      <c r="E22" s="7">
        <f t="shared" ref="E22:H22" si="4">SUM(E17:E21)</f>
        <v>98</v>
      </c>
      <c r="F22" s="7">
        <f t="shared" si="4"/>
        <v>46</v>
      </c>
      <c r="G22" s="7">
        <f t="shared" si="4"/>
        <v>0</v>
      </c>
      <c r="H22" s="7">
        <f t="shared" si="4"/>
        <v>276</v>
      </c>
      <c r="I22" s="9"/>
    </row>
    <row r="23" spans="1:9" x14ac:dyDescent="0.25">
      <c r="A23" s="74"/>
      <c r="B23" s="16" t="s">
        <v>12</v>
      </c>
      <c r="C23" s="10"/>
      <c r="D23" s="7">
        <v>24</v>
      </c>
      <c r="E23" s="8">
        <v>15</v>
      </c>
      <c r="F23" s="7">
        <v>14</v>
      </c>
      <c r="G23" s="7">
        <v>0</v>
      </c>
      <c r="H23" s="7">
        <f>SUM(D23:G23)</f>
        <v>53</v>
      </c>
      <c r="I23" s="9"/>
    </row>
    <row r="24" spans="1:9" x14ac:dyDescent="0.25">
      <c r="A24" s="74"/>
      <c r="B24" s="16" t="s">
        <v>52</v>
      </c>
      <c r="C24" s="10"/>
      <c r="D24" s="17">
        <f>D23/D3</f>
        <v>0.14285714285714285</v>
      </c>
      <c r="E24" s="17">
        <f>E23/E3</f>
        <v>0.1388888888888889</v>
      </c>
      <c r="F24" s="17">
        <f>F23/F3</f>
        <v>0.22950819672131148</v>
      </c>
      <c r="G24" s="17">
        <v>0</v>
      </c>
      <c r="H24" s="17">
        <f>H23/H3</f>
        <v>0.15727002967359049</v>
      </c>
      <c r="I24" s="9"/>
    </row>
    <row r="25" spans="1:9" x14ac:dyDescent="0.25">
      <c r="A25" s="74"/>
      <c r="B25" s="16" t="s">
        <v>13</v>
      </c>
      <c r="C25" s="10"/>
      <c r="D25" s="7">
        <v>13</v>
      </c>
      <c r="E25" s="8">
        <v>9</v>
      </c>
      <c r="F25" s="7">
        <v>7</v>
      </c>
      <c r="G25" s="7">
        <v>0</v>
      </c>
      <c r="H25" s="7">
        <f>SUM(D25:G25)</f>
        <v>29</v>
      </c>
      <c r="I25" s="9"/>
    </row>
    <row r="26" spans="1:9" x14ac:dyDescent="0.25">
      <c r="A26" s="74"/>
      <c r="B26" s="16" t="s">
        <v>28</v>
      </c>
      <c r="C26" s="10"/>
      <c r="D26" s="7">
        <v>0</v>
      </c>
      <c r="E26" s="8">
        <v>0</v>
      </c>
      <c r="F26" s="7">
        <v>2</v>
      </c>
      <c r="G26" s="7">
        <v>0</v>
      </c>
      <c r="H26" s="7">
        <f>SUM(D26:G26)</f>
        <v>2</v>
      </c>
      <c r="I26" s="9"/>
    </row>
    <row r="27" spans="1:9" s="54" customFormat="1" x14ac:dyDescent="0.25">
      <c r="A27" s="75"/>
      <c r="B27" s="61" t="s">
        <v>30</v>
      </c>
      <c r="C27" s="30"/>
      <c r="D27" s="58">
        <f>100%-D24</f>
        <v>0.85714285714285721</v>
      </c>
      <c r="E27" s="58">
        <f>100%-E24</f>
        <v>0.86111111111111116</v>
      </c>
      <c r="F27" s="58">
        <f>100%-F24</f>
        <v>0.77049180327868849</v>
      </c>
      <c r="G27" s="58">
        <f>100%-G24</f>
        <v>1</v>
      </c>
      <c r="H27" s="58">
        <f>100%-H24</f>
        <v>0.84272997032640951</v>
      </c>
      <c r="I27" s="56"/>
    </row>
    <row r="28" spans="1:9" x14ac:dyDescent="0.25">
      <c r="A28" s="18"/>
      <c r="B28" s="12"/>
      <c r="C28" s="10"/>
      <c r="D28" s="13"/>
      <c r="E28" s="13"/>
      <c r="F28" s="13"/>
      <c r="G28" s="13"/>
      <c r="H28" s="14"/>
      <c r="I28" s="9"/>
    </row>
    <row r="29" spans="1:9" x14ac:dyDescent="0.25">
      <c r="A29" s="7" t="s">
        <v>16</v>
      </c>
      <c r="B29" s="16" t="s">
        <v>17</v>
      </c>
      <c r="C29" s="10"/>
      <c r="D29" s="7">
        <v>3</v>
      </c>
      <c r="E29" s="8">
        <v>0</v>
      </c>
      <c r="F29" s="7">
        <v>0</v>
      </c>
      <c r="G29" s="7">
        <v>0</v>
      </c>
      <c r="H29" s="7">
        <v>0</v>
      </c>
      <c r="I29" s="9"/>
    </row>
    <row r="30" spans="1:9" x14ac:dyDescent="0.25">
      <c r="A30" s="19"/>
      <c r="B30" s="12"/>
      <c r="C30" s="10"/>
      <c r="D30" s="13"/>
      <c r="E30" s="13"/>
      <c r="F30" s="13"/>
      <c r="G30" s="13"/>
      <c r="H30" s="14"/>
      <c r="I30" s="9"/>
    </row>
    <row r="31" spans="1:9" x14ac:dyDescent="0.25">
      <c r="A31" s="65" t="s">
        <v>4</v>
      </c>
      <c r="B31" s="66" t="s">
        <v>14</v>
      </c>
      <c r="C31" s="30"/>
      <c r="D31" s="80">
        <f>(H15+H27)/2</f>
        <v>0.88821581389248649</v>
      </c>
      <c r="E31" s="81"/>
      <c r="F31" s="81"/>
      <c r="G31" s="81"/>
      <c r="H31" s="82"/>
      <c r="I31" s="9"/>
    </row>
    <row r="32" spans="1:9" x14ac:dyDescent="0.25">
      <c r="I32" s="9"/>
    </row>
    <row r="33" spans="1:18" x14ac:dyDescent="0.25">
      <c r="I33" s="9"/>
    </row>
    <row r="34" spans="1:18" x14ac:dyDescent="0.25">
      <c r="B34" s="77" t="s">
        <v>18</v>
      </c>
      <c r="C34" s="77"/>
      <c r="D34" s="77"/>
      <c r="E34" s="77"/>
      <c r="F34" s="77"/>
      <c r="I34" s="9"/>
    </row>
    <row r="35" spans="1:18" x14ac:dyDescent="0.25">
      <c r="A35" s="15"/>
      <c r="B35" s="83" t="s">
        <v>19</v>
      </c>
      <c r="C35" s="84"/>
      <c r="D35" s="84"/>
      <c r="E35" s="23"/>
      <c r="F35" s="23" t="s">
        <v>4</v>
      </c>
      <c r="I35" s="9"/>
    </row>
    <row r="36" spans="1:18" x14ac:dyDescent="0.25">
      <c r="A36" s="85" t="s">
        <v>24</v>
      </c>
      <c r="B36" s="84" t="s">
        <v>20</v>
      </c>
      <c r="C36" s="84"/>
      <c r="D36" s="84"/>
      <c r="E36" s="15"/>
      <c r="F36" s="15">
        <v>5</v>
      </c>
      <c r="I36" s="9"/>
    </row>
    <row r="37" spans="1:18" x14ac:dyDescent="0.25">
      <c r="A37" s="85"/>
      <c r="B37" s="86" t="s">
        <v>21</v>
      </c>
      <c r="C37" s="87"/>
      <c r="D37" s="88"/>
      <c r="E37" s="15"/>
      <c r="F37" s="15">
        <v>2</v>
      </c>
      <c r="I37" s="9"/>
    </row>
    <row r="38" spans="1:18" x14ac:dyDescent="0.25">
      <c r="A38" s="85"/>
      <c r="B38" s="86" t="s">
        <v>22</v>
      </c>
      <c r="C38" s="87"/>
      <c r="D38" s="88"/>
      <c r="E38" s="15"/>
      <c r="F38" s="15">
        <v>17</v>
      </c>
    </row>
    <row r="39" spans="1:18" x14ac:dyDescent="0.25">
      <c r="A39" s="85"/>
      <c r="B39" s="84" t="s">
        <v>23</v>
      </c>
      <c r="C39" s="84"/>
      <c r="D39" s="84"/>
      <c r="E39" s="15"/>
      <c r="F39" s="15">
        <v>5</v>
      </c>
    </row>
    <row r="40" spans="1:18" s="21" customFormat="1" x14ac:dyDescent="0.25">
      <c r="A40" s="15"/>
      <c r="B40" s="84"/>
      <c r="C40" s="84"/>
      <c r="D40" s="84"/>
      <c r="E40" s="23" t="s">
        <v>4</v>
      </c>
      <c r="F40" s="23">
        <f>SUM(F36:F39)</f>
        <v>29</v>
      </c>
      <c r="I40"/>
      <c r="J40"/>
      <c r="K40"/>
      <c r="L40"/>
      <c r="M40"/>
      <c r="N40"/>
      <c r="O40"/>
      <c r="P40"/>
      <c r="Q40"/>
      <c r="R40"/>
    </row>
    <row r="41" spans="1:18" s="21" customFormat="1" x14ac:dyDescent="0.25">
      <c r="A41" s="85" t="s">
        <v>55</v>
      </c>
      <c r="B41" s="84" t="s">
        <v>58</v>
      </c>
      <c r="C41" s="84"/>
      <c r="D41" s="84"/>
      <c r="E41" s="15"/>
      <c r="F41" s="15">
        <v>3</v>
      </c>
      <c r="I41"/>
      <c r="J41"/>
      <c r="K41"/>
      <c r="L41"/>
      <c r="M41"/>
      <c r="N41"/>
      <c r="O41"/>
      <c r="P41"/>
      <c r="Q41"/>
      <c r="R41"/>
    </row>
    <row r="42" spans="1:18" s="21" customFormat="1" x14ac:dyDescent="0.25">
      <c r="A42" s="85"/>
      <c r="B42" s="86" t="s">
        <v>22</v>
      </c>
      <c r="C42" s="87"/>
      <c r="D42" s="88"/>
      <c r="E42" s="15"/>
      <c r="F42" s="15">
        <v>2</v>
      </c>
      <c r="I42"/>
      <c r="J42"/>
      <c r="K42"/>
      <c r="L42"/>
      <c r="M42"/>
      <c r="N42"/>
      <c r="O42"/>
      <c r="P42"/>
      <c r="Q42"/>
      <c r="R42"/>
    </row>
    <row r="43" spans="1:18" s="21" customFormat="1" x14ac:dyDescent="0.25">
      <c r="A43" s="85"/>
      <c r="B43" s="68" t="s">
        <v>63</v>
      </c>
      <c r="C43" s="69"/>
      <c r="D43" s="70"/>
      <c r="E43" s="15"/>
      <c r="F43" s="15">
        <v>4</v>
      </c>
      <c r="I43"/>
      <c r="J43"/>
      <c r="K43"/>
      <c r="L43"/>
      <c r="M43"/>
      <c r="N43"/>
      <c r="O43"/>
      <c r="P43"/>
      <c r="Q43"/>
      <c r="R43"/>
    </row>
    <row r="44" spans="1:18" s="21" customFormat="1" x14ac:dyDescent="0.25">
      <c r="A44" s="85"/>
      <c r="B44" s="84" t="s">
        <v>23</v>
      </c>
      <c r="C44" s="84"/>
      <c r="D44" s="84"/>
      <c r="E44" s="15"/>
      <c r="F44" s="15">
        <v>46</v>
      </c>
      <c r="I44"/>
      <c r="J44"/>
      <c r="K44"/>
      <c r="L44"/>
      <c r="M44"/>
      <c r="N44"/>
      <c r="O44"/>
      <c r="P44"/>
      <c r="Q44"/>
      <c r="R44"/>
    </row>
    <row r="45" spans="1:18" s="21" customFormat="1" x14ac:dyDescent="0.25">
      <c r="A45" s="15"/>
      <c r="B45" s="84"/>
      <c r="C45" s="84"/>
      <c r="D45" s="84"/>
      <c r="E45" s="23" t="s">
        <v>4</v>
      </c>
      <c r="F45" s="23">
        <f>SUM(F41:F44)</f>
        <v>55</v>
      </c>
      <c r="I45"/>
      <c r="J45"/>
      <c r="K45"/>
      <c r="L45"/>
      <c r="M45"/>
      <c r="N45"/>
      <c r="O45"/>
      <c r="P45"/>
      <c r="Q45"/>
      <c r="R45"/>
    </row>
  </sheetData>
  <mergeCells count="20">
    <mergeCell ref="A17:A27"/>
    <mergeCell ref="A1:B1"/>
    <mergeCell ref="A2:B2"/>
    <mergeCell ref="A3:B3"/>
    <mergeCell ref="A4:B4"/>
    <mergeCell ref="A6:A15"/>
    <mergeCell ref="B45:D45"/>
    <mergeCell ref="D31:H31"/>
    <mergeCell ref="B34:F34"/>
    <mergeCell ref="B35:D35"/>
    <mergeCell ref="A36:A39"/>
    <mergeCell ref="B36:D36"/>
    <mergeCell ref="B37:D37"/>
    <mergeCell ref="B38:D38"/>
    <mergeCell ref="B39:D39"/>
    <mergeCell ref="B40:D40"/>
    <mergeCell ref="A41:A44"/>
    <mergeCell ref="B41:D41"/>
    <mergeCell ref="B42:D42"/>
    <mergeCell ref="B44:D44"/>
  </mergeCells>
  <pageMargins left="0.7" right="0.7" top="0.75" bottom="0.75" header="0.3" footer="0.3"/>
  <pageSetup scale="96" orientation="portrait" r:id="rId1"/>
  <headerFooter>
    <oddHeader>&amp;C&amp;F</oddHeader>
    <oddFooter>&amp;C&amp;A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54"/>
  <sheetViews>
    <sheetView view="pageLayout" topLeftCell="A14" zoomScaleNormal="100" workbookViewId="0">
      <selection activeCell="F40" sqref="F40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customWidth="1"/>
    <col min="10" max="15" width="9.7109375" customWidth="1"/>
    <col min="16" max="16" width="3.140625" customWidth="1"/>
    <col min="17" max="17" width="6.140625" bestFit="1" customWidth="1"/>
    <col min="18" max="18" width="7.85546875" customWidth="1"/>
  </cols>
  <sheetData>
    <row r="1" spans="1:9" s="5" customFormat="1" ht="45" x14ac:dyDescent="0.25">
      <c r="A1" s="76"/>
      <c r="B1" s="76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25">
      <c r="A2" s="77" t="s">
        <v>6</v>
      </c>
      <c r="B2" s="77"/>
      <c r="C2" s="6"/>
      <c r="D2" s="7">
        <v>53</v>
      </c>
      <c r="E2" s="8">
        <v>33</v>
      </c>
      <c r="F2" s="7">
        <v>44</v>
      </c>
      <c r="G2" s="7">
        <v>1</v>
      </c>
      <c r="H2" s="7">
        <f>SUM(D2:G2)</f>
        <v>131</v>
      </c>
      <c r="I2" s="9"/>
    </row>
    <row r="3" spans="1:9" x14ac:dyDescent="0.25">
      <c r="A3" s="77" t="s">
        <v>5</v>
      </c>
      <c r="B3" s="77"/>
      <c r="C3" s="10"/>
      <c r="D3" s="7">
        <v>112</v>
      </c>
      <c r="E3" s="8">
        <v>85</v>
      </c>
      <c r="F3" s="7">
        <v>42</v>
      </c>
      <c r="G3" s="7">
        <v>0</v>
      </c>
      <c r="H3" s="7">
        <f>SUM(D3:G3)</f>
        <v>239</v>
      </c>
      <c r="I3" s="9"/>
    </row>
    <row r="4" spans="1:9" x14ac:dyDescent="0.25">
      <c r="A4" s="78" t="s">
        <v>7</v>
      </c>
      <c r="B4" s="79"/>
      <c r="C4" s="10"/>
      <c r="D4" s="7">
        <f>SUM(D2:D3)</f>
        <v>165</v>
      </c>
      <c r="E4" s="7">
        <f t="shared" ref="E4:H4" si="0">SUM(E2:E3)</f>
        <v>118</v>
      </c>
      <c r="F4" s="7">
        <f t="shared" si="0"/>
        <v>86</v>
      </c>
      <c r="G4" s="7">
        <f t="shared" si="0"/>
        <v>1</v>
      </c>
      <c r="H4" s="7">
        <f t="shared" si="0"/>
        <v>370</v>
      </c>
      <c r="I4" s="9"/>
    </row>
    <row r="5" spans="1:9" x14ac:dyDescent="0.2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25">
      <c r="A6" s="73" t="s">
        <v>15</v>
      </c>
      <c r="B6" s="15" t="s">
        <v>9</v>
      </c>
      <c r="C6" s="10"/>
      <c r="D6" s="7">
        <v>14</v>
      </c>
      <c r="E6" s="8">
        <v>20</v>
      </c>
      <c r="F6" s="7">
        <v>17</v>
      </c>
      <c r="G6" s="7">
        <v>1</v>
      </c>
      <c r="H6" s="7">
        <f>SUM(D6:G6)</f>
        <v>52</v>
      </c>
      <c r="I6" s="9"/>
    </row>
    <row r="7" spans="1:9" x14ac:dyDescent="0.25">
      <c r="A7" s="74"/>
      <c r="B7" s="15" t="s">
        <v>27</v>
      </c>
      <c r="C7" s="10"/>
      <c r="D7" s="7">
        <v>0</v>
      </c>
      <c r="E7" s="8">
        <v>0</v>
      </c>
      <c r="F7" s="7">
        <v>0</v>
      </c>
      <c r="G7" s="7">
        <v>0</v>
      </c>
      <c r="H7" s="7">
        <f t="shared" ref="H7:H9" si="1">SUM(D7:G7)</f>
        <v>0</v>
      </c>
      <c r="I7" s="9"/>
    </row>
    <row r="8" spans="1:9" x14ac:dyDescent="0.25">
      <c r="A8" s="74"/>
      <c r="B8" s="15" t="s">
        <v>10</v>
      </c>
      <c r="C8" s="10"/>
      <c r="D8" s="7">
        <v>15</v>
      </c>
      <c r="E8" s="8">
        <v>11</v>
      </c>
      <c r="F8" s="7">
        <v>6</v>
      </c>
      <c r="G8" s="7">
        <v>1</v>
      </c>
      <c r="H8" s="7">
        <f t="shared" si="1"/>
        <v>33</v>
      </c>
      <c r="I8" s="9"/>
    </row>
    <row r="9" spans="1:9" x14ac:dyDescent="0.25">
      <c r="A9" s="74"/>
      <c r="B9" s="16" t="s">
        <v>11</v>
      </c>
      <c r="C9" s="10"/>
      <c r="D9" s="7">
        <v>1</v>
      </c>
      <c r="E9" s="8">
        <v>1</v>
      </c>
      <c r="F9" s="7">
        <v>2</v>
      </c>
      <c r="G9" s="7">
        <v>0</v>
      </c>
      <c r="H9" s="7">
        <f t="shared" si="1"/>
        <v>4</v>
      </c>
      <c r="I9" s="9"/>
    </row>
    <row r="10" spans="1:9" x14ac:dyDescent="0.25">
      <c r="A10" s="74"/>
      <c r="B10" s="24" t="s">
        <v>25</v>
      </c>
      <c r="C10" s="10"/>
      <c r="D10" s="7">
        <f>SUM(D6:D9)</f>
        <v>30</v>
      </c>
      <c r="E10" s="7">
        <f t="shared" ref="E10:H10" si="2">SUM(E6:E9)</f>
        <v>32</v>
      </c>
      <c r="F10" s="7">
        <f t="shared" si="2"/>
        <v>25</v>
      </c>
      <c r="G10" s="7">
        <f t="shared" si="2"/>
        <v>2</v>
      </c>
      <c r="H10" s="7">
        <f t="shared" si="2"/>
        <v>89</v>
      </c>
      <c r="I10" s="9"/>
    </row>
    <row r="11" spans="1:9" x14ac:dyDescent="0.25">
      <c r="A11" s="74"/>
      <c r="B11" s="16" t="s">
        <v>12</v>
      </c>
      <c r="C11" s="10"/>
      <c r="D11" s="7">
        <v>5</v>
      </c>
      <c r="E11" s="8">
        <v>1</v>
      </c>
      <c r="F11" s="7">
        <v>0</v>
      </c>
      <c r="G11" s="7">
        <v>0</v>
      </c>
      <c r="H11" s="7">
        <f>SUM(D11:G11)</f>
        <v>6</v>
      </c>
      <c r="I11" s="9"/>
    </row>
    <row r="12" spans="1:9" x14ac:dyDescent="0.25">
      <c r="A12" s="74"/>
      <c r="B12" s="16" t="s">
        <v>52</v>
      </c>
      <c r="C12" s="10"/>
      <c r="D12" s="17">
        <f>D11/D2</f>
        <v>9.4339622641509441E-2</v>
      </c>
      <c r="E12" s="17">
        <f>E11/E2</f>
        <v>3.0303030303030304E-2</v>
      </c>
      <c r="F12" s="17">
        <f>F11/F2</f>
        <v>0</v>
      </c>
      <c r="G12" s="17">
        <f>G11/G2</f>
        <v>0</v>
      </c>
      <c r="H12" s="17">
        <f>H11/H2</f>
        <v>4.5801526717557252E-2</v>
      </c>
      <c r="I12" s="9"/>
    </row>
    <row r="13" spans="1:9" x14ac:dyDescent="0.25">
      <c r="A13" s="74"/>
      <c r="B13" s="16" t="s">
        <v>13</v>
      </c>
      <c r="C13" s="10"/>
      <c r="D13" s="7">
        <v>0</v>
      </c>
      <c r="E13" s="8">
        <v>0</v>
      </c>
      <c r="F13" s="7">
        <v>0</v>
      </c>
      <c r="G13" s="7">
        <v>0</v>
      </c>
      <c r="H13" s="7">
        <f>SUM(D13:G13)</f>
        <v>0</v>
      </c>
      <c r="I13" s="9"/>
    </row>
    <row r="14" spans="1:9" x14ac:dyDescent="0.25">
      <c r="A14" s="74"/>
      <c r="B14" s="16" t="s">
        <v>28</v>
      </c>
      <c r="C14" s="10"/>
      <c r="D14" s="7">
        <v>0</v>
      </c>
      <c r="E14" s="8">
        <v>0</v>
      </c>
      <c r="F14" s="7">
        <v>14</v>
      </c>
      <c r="G14" s="7">
        <v>0</v>
      </c>
      <c r="H14" s="7">
        <f>SUM(D14:G14)</f>
        <v>14</v>
      </c>
      <c r="I14" s="9"/>
    </row>
    <row r="15" spans="1:9" s="54" customFormat="1" x14ac:dyDescent="0.25">
      <c r="A15" s="75"/>
      <c r="B15" s="57" t="s">
        <v>29</v>
      </c>
      <c r="C15" s="30"/>
      <c r="D15" s="58">
        <f>100%-D12</f>
        <v>0.90566037735849059</v>
      </c>
      <c r="E15" s="58">
        <f>100%-E12</f>
        <v>0.96969696969696972</v>
      </c>
      <c r="F15" s="58">
        <f>100%-F12</f>
        <v>1</v>
      </c>
      <c r="G15" s="58">
        <f>100%-G12</f>
        <v>1</v>
      </c>
      <c r="H15" s="58">
        <f>100%-H12</f>
        <v>0.95419847328244278</v>
      </c>
      <c r="I15" s="56"/>
    </row>
    <row r="16" spans="1:9" x14ac:dyDescent="0.25">
      <c r="A16" s="18"/>
      <c r="B16" s="12"/>
      <c r="C16" s="10"/>
      <c r="D16" s="13"/>
      <c r="E16" s="13"/>
      <c r="F16" s="13"/>
      <c r="G16" s="13"/>
      <c r="H16" s="14"/>
      <c r="I16" s="9"/>
    </row>
    <row r="17" spans="1:9" x14ac:dyDescent="0.25">
      <c r="A17" s="73" t="s">
        <v>8</v>
      </c>
      <c r="B17" s="15" t="s">
        <v>9</v>
      </c>
      <c r="C17" s="10"/>
      <c r="D17" s="7">
        <v>30</v>
      </c>
      <c r="E17" s="8">
        <v>24</v>
      </c>
      <c r="F17" s="7">
        <v>16</v>
      </c>
      <c r="G17" s="7">
        <v>0</v>
      </c>
      <c r="H17" s="7">
        <f>SUM(D17:G17)</f>
        <v>70</v>
      </c>
      <c r="I17" s="9"/>
    </row>
    <row r="18" spans="1:9" x14ac:dyDescent="0.25">
      <c r="A18" s="74"/>
      <c r="B18" s="15" t="s">
        <v>27</v>
      </c>
      <c r="C18" s="10"/>
      <c r="D18" s="7">
        <v>2</v>
      </c>
      <c r="E18" s="8">
        <v>3</v>
      </c>
      <c r="F18" s="7">
        <v>0</v>
      </c>
      <c r="G18" s="7">
        <v>0</v>
      </c>
      <c r="H18" s="7">
        <f t="shared" ref="H18:H21" si="3">SUM(D18:G18)</f>
        <v>5</v>
      </c>
      <c r="I18" s="9"/>
    </row>
    <row r="19" spans="1:9" x14ac:dyDescent="0.25">
      <c r="A19" s="74"/>
      <c r="B19" s="15" t="s">
        <v>10</v>
      </c>
      <c r="C19" s="10"/>
      <c r="D19" s="7">
        <v>3</v>
      </c>
      <c r="E19" s="8">
        <v>0</v>
      </c>
      <c r="F19" s="7">
        <v>0</v>
      </c>
      <c r="G19" s="7">
        <v>0</v>
      </c>
      <c r="H19" s="7">
        <f t="shared" si="3"/>
        <v>3</v>
      </c>
      <c r="I19" s="9"/>
    </row>
    <row r="20" spans="1:9" x14ac:dyDescent="0.25">
      <c r="A20" s="74"/>
      <c r="B20" s="16" t="s">
        <v>11</v>
      </c>
      <c r="C20" s="10"/>
      <c r="D20" s="7">
        <v>7</v>
      </c>
      <c r="E20" s="8">
        <v>0</v>
      </c>
      <c r="F20" s="7">
        <v>0</v>
      </c>
      <c r="G20" s="7">
        <v>0</v>
      </c>
      <c r="H20" s="7">
        <f t="shared" si="3"/>
        <v>7</v>
      </c>
      <c r="I20" s="9"/>
    </row>
    <row r="21" spans="1:9" x14ac:dyDescent="0.25">
      <c r="A21" s="74"/>
      <c r="B21" s="16" t="s">
        <v>26</v>
      </c>
      <c r="C21" s="10"/>
      <c r="D21" s="7">
        <v>19</v>
      </c>
      <c r="E21" s="8">
        <v>49</v>
      </c>
      <c r="F21" s="7">
        <v>12</v>
      </c>
      <c r="G21" s="7">
        <v>0</v>
      </c>
      <c r="H21" s="7">
        <f t="shared" si="3"/>
        <v>80</v>
      </c>
      <c r="I21" s="9"/>
    </row>
    <row r="22" spans="1:9" x14ac:dyDescent="0.25">
      <c r="A22" s="74"/>
      <c r="B22" s="24" t="s">
        <v>25</v>
      </c>
      <c r="C22" s="10"/>
      <c r="D22" s="7">
        <f>SUM(D17:D21)</f>
        <v>61</v>
      </c>
      <c r="E22" s="7">
        <f t="shared" ref="E22:H22" si="4">SUM(E17:E21)</f>
        <v>76</v>
      </c>
      <c r="F22" s="7">
        <f t="shared" si="4"/>
        <v>28</v>
      </c>
      <c r="G22" s="7">
        <v>0</v>
      </c>
      <c r="H22" s="7">
        <f t="shared" si="4"/>
        <v>165</v>
      </c>
      <c r="I22" s="9"/>
    </row>
    <row r="23" spans="1:9" x14ac:dyDescent="0.25">
      <c r="A23" s="74"/>
      <c r="B23" s="16" t="s">
        <v>12</v>
      </c>
      <c r="C23" s="10"/>
      <c r="D23" s="7">
        <v>29</v>
      </c>
      <c r="E23" s="8">
        <v>3</v>
      </c>
      <c r="F23" s="7">
        <v>1</v>
      </c>
      <c r="G23" s="7">
        <v>0</v>
      </c>
      <c r="H23" s="7">
        <f>SUM(D23:G23)</f>
        <v>33</v>
      </c>
      <c r="I23" s="9"/>
    </row>
    <row r="24" spans="1:9" x14ac:dyDescent="0.25">
      <c r="A24" s="74"/>
      <c r="B24" s="16" t="s">
        <v>52</v>
      </c>
      <c r="C24" s="10"/>
      <c r="D24" s="17">
        <f>D23/D3</f>
        <v>0.25892857142857145</v>
      </c>
      <c r="E24" s="17">
        <f>E23/E3</f>
        <v>3.5294117647058823E-2</v>
      </c>
      <c r="F24" s="17">
        <f>F23/F3</f>
        <v>2.3809523809523808E-2</v>
      </c>
      <c r="G24" s="17">
        <v>0</v>
      </c>
      <c r="H24" s="17">
        <f>H23/H3</f>
        <v>0.13807531380753138</v>
      </c>
      <c r="I24" s="9"/>
    </row>
    <row r="25" spans="1:9" x14ac:dyDescent="0.25">
      <c r="A25" s="74"/>
      <c r="B25" s="16" t="s">
        <v>13</v>
      </c>
      <c r="C25" s="10"/>
      <c r="D25" s="7">
        <v>8</v>
      </c>
      <c r="E25" s="8">
        <v>7</v>
      </c>
      <c r="F25" s="7">
        <v>0</v>
      </c>
      <c r="G25" s="7">
        <v>0</v>
      </c>
      <c r="H25" s="7">
        <f>SUM(D25:G25)</f>
        <v>15</v>
      </c>
      <c r="I25" s="9"/>
    </row>
    <row r="26" spans="1:9" x14ac:dyDescent="0.25">
      <c r="A26" s="74"/>
      <c r="B26" s="16" t="s">
        <v>28</v>
      </c>
      <c r="C26" s="10"/>
      <c r="D26" s="7">
        <v>0</v>
      </c>
      <c r="E26" s="8">
        <v>0</v>
      </c>
      <c r="F26" s="7">
        <v>2</v>
      </c>
      <c r="G26" s="7">
        <v>0</v>
      </c>
      <c r="H26" s="7">
        <f>SUM(D26:G26)</f>
        <v>2</v>
      </c>
      <c r="I26" s="9"/>
    </row>
    <row r="27" spans="1:9" s="54" customFormat="1" x14ac:dyDescent="0.25">
      <c r="A27" s="75"/>
      <c r="B27" s="61" t="s">
        <v>30</v>
      </c>
      <c r="C27" s="30"/>
      <c r="D27" s="58">
        <f>100%-D24</f>
        <v>0.7410714285714286</v>
      </c>
      <c r="E27" s="58">
        <f>100%-E24</f>
        <v>0.96470588235294119</v>
      </c>
      <c r="F27" s="58">
        <f>100%-F24</f>
        <v>0.97619047619047616</v>
      </c>
      <c r="G27" s="58">
        <f>100%-G24</f>
        <v>1</v>
      </c>
      <c r="H27" s="58">
        <f>100%-H24</f>
        <v>0.86192468619246865</v>
      </c>
      <c r="I27" s="56"/>
    </row>
    <row r="28" spans="1:9" x14ac:dyDescent="0.25">
      <c r="A28" s="18"/>
      <c r="B28" s="12"/>
      <c r="C28" s="10"/>
      <c r="D28" s="13"/>
      <c r="E28" s="13"/>
      <c r="F28" s="13"/>
      <c r="G28" s="13"/>
      <c r="H28" s="14"/>
      <c r="I28" s="9"/>
    </row>
    <row r="29" spans="1:9" x14ac:dyDescent="0.25">
      <c r="A29" s="7" t="s">
        <v>16</v>
      </c>
      <c r="B29" s="16" t="s">
        <v>17</v>
      </c>
      <c r="C29" s="10"/>
      <c r="D29" s="7">
        <v>0</v>
      </c>
      <c r="E29" s="8">
        <v>0</v>
      </c>
      <c r="F29" s="7">
        <v>0</v>
      </c>
      <c r="G29" s="7">
        <v>0</v>
      </c>
      <c r="H29" s="7">
        <v>0</v>
      </c>
      <c r="I29" s="9"/>
    </row>
    <row r="30" spans="1:9" x14ac:dyDescent="0.25">
      <c r="A30" s="19"/>
      <c r="B30" s="12"/>
      <c r="C30" s="10"/>
      <c r="D30" s="13"/>
      <c r="E30" s="13"/>
      <c r="F30" s="13"/>
      <c r="G30" s="13"/>
      <c r="H30" s="14"/>
      <c r="I30" s="9"/>
    </row>
    <row r="31" spans="1:9" x14ac:dyDescent="0.25">
      <c r="A31" s="65" t="s">
        <v>4</v>
      </c>
      <c r="B31" s="66" t="s">
        <v>14</v>
      </c>
      <c r="C31" s="30"/>
      <c r="D31" s="80">
        <f>(H15+H27)/2</f>
        <v>0.90806157973745572</v>
      </c>
      <c r="E31" s="81"/>
      <c r="F31" s="81"/>
      <c r="G31" s="81"/>
      <c r="H31" s="82"/>
      <c r="I31" s="9"/>
    </row>
    <row r="32" spans="1:9" x14ac:dyDescent="0.25">
      <c r="I32" s="9"/>
    </row>
    <row r="33" spans="1:18" x14ac:dyDescent="0.25">
      <c r="I33" s="9"/>
    </row>
    <row r="34" spans="1:18" x14ac:dyDescent="0.25">
      <c r="B34" s="77" t="s">
        <v>18</v>
      </c>
      <c r="C34" s="77"/>
      <c r="D34" s="77"/>
      <c r="E34" s="77"/>
      <c r="F34" s="77"/>
      <c r="I34" s="9"/>
    </row>
    <row r="35" spans="1:18" x14ac:dyDescent="0.25">
      <c r="A35" s="15"/>
      <c r="B35" s="83" t="s">
        <v>19</v>
      </c>
      <c r="C35" s="84"/>
      <c r="D35" s="84"/>
      <c r="E35" s="23"/>
      <c r="F35" s="23" t="s">
        <v>4</v>
      </c>
      <c r="I35" s="9"/>
    </row>
    <row r="36" spans="1:18" x14ac:dyDescent="0.25">
      <c r="A36" s="85" t="s">
        <v>24</v>
      </c>
      <c r="B36" s="84" t="s">
        <v>20</v>
      </c>
      <c r="C36" s="84"/>
      <c r="D36" s="84"/>
      <c r="E36" s="15"/>
      <c r="F36" s="15">
        <v>2</v>
      </c>
      <c r="I36" s="9"/>
    </row>
    <row r="37" spans="1:18" x14ac:dyDescent="0.25">
      <c r="A37" s="85"/>
      <c r="B37" s="86" t="s">
        <v>22</v>
      </c>
      <c r="C37" s="87"/>
      <c r="D37" s="88"/>
      <c r="E37" s="15"/>
      <c r="F37" s="15">
        <v>16</v>
      </c>
    </row>
    <row r="38" spans="1:18" x14ac:dyDescent="0.25">
      <c r="A38" s="85"/>
      <c r="B38" s="84" t="s">
        <v>23</v>
      </c>
      <c r="C38" s="84"/>
      <c r="D38" s="84"/>
      <c r="E38" s="15"/>
      <c r="F38" s="15">
        <v>2</v>
      </c>
    </row>
    <row r="39" spans="1:18" s="21" customFormat="1" x14ac:dyDescent="0.25">
      <c r="A39" s="15"/>
      <c r="B39" s="84"/>
      <c r="C39" s="84"/>
      <c r="D39" s="84"/>
      <c r="E39" s="23" t="s">
        <v>4</v>
      </c>
      <c r="F39" s="23">
        <f>SUM(F36:F38)</f>
        <v>20</v>
      </c>
      <c r="I39"/>
      <c r="J39"/>
      <c r="K39"/>
      <c r="L39"/>
      <c r="M39"/>
      <c r="N39"/>
      <c r="O39"/>
      <c r="P39"/>
      <c r="Q39"/>
      <c r="R39"/>
    </row>
    <row r="40" spans="1:18" s="21" customFormat="1" x14ac:dyDescent="0.25">
      <c r="A40" s="85" t="s">
        <v>55</v>
      </c>
      <c r="B40" s="84" t="s">
        <v>58</v>
      </c>
      <c r="C40" s="84"/>
      <c r="D40" s="84"/>
      <c r="F40" s="15">
        <v>1</v>
      </c>
      <c r="I40"/>
      <c r="J40"/>
      <c r="K40"/>
      <c r="L40"/>
      <c r="M40"/>
      <c r="N40"/>
      <c r="O40"/>
      <c r="P40"/>
      <c r="Q40"/>
      <c r="R40"/>
    </row>
    <row r="41" spans="1:18" s="21" customFormat="1" x14ac:dyDescent="0.25">
      <c r="A41" s="85"/>
      <c r="B41" s="86" t="s">
        <v>22</v>
      </c>
      <c r="C41" s="87"/>
      <c r="D41" s="88"/>
      <c r="F41" s="15">
        <v>2</v>
      </c>
      <c r="I41"/>
      <c r="J41"/>
      <c r="K41"/>
      <c r="L41"/>
      <c r="M41"/>
      <c r="N41"/>
      <c r="O41"/>
      <c r="P41"/>
      <c r="Q41"/>
      <c r="R41"/>
    </row>
    <row r="42" spans="1:18" s="21" customFormat="1" x14ac:dyDescent="0.25">
      <c r="A42" s="85"/>
      <c r="B42" s="84" t="s">
        <v>23</v>
      </c>
      <c r="C42" s="84"/>
      <c r="D42" s="84"/>
      <c r="F42" s="15">
        <v>29</v>
      </c>
      <c r="I42"/>
      <c r="J42"/>
      <c r="K42"/>
      <c r="L42"/>
      <c r="M42"/>
      <c r="N42"/>
      <c r="O42"/>
      <c r="P42"/>
      <c r="Q42"/>
      <c r="R42"/>
    </row>
    <row r="43" spans="1:18" s="21" customFormat="1" x14ac:dyDescent="0.25">
      <c r="A43" s="7"/>
      <c r="B43" s="86" t="s">
        <v>65</v>
      </c>
      <c r="C43" s="87"/>
      <c r="D43" s="88"/>
      <c r="F43" s="15">
        <v>3</v>
      </c>
      <c r="I43"/>
      <c r="J43"/>
      <c r="K43"/>
      <c r="L43"/>
      <c r="M43"/>
      <c r="N43"/>
      <c r="O43"/>
      <c r="P43"/>
      <c r="Q43"/>
      <c r="R43"/>
    </row>
    <row r="44" spans="1:18" s="21" customFormat="1" x14ac:dyDescent="0.25">
      <c r="A44" s="15"/>
      <c r="B44" s="84"/>
      <c r="C44" s="84"/>
      <c r="D44" s="84"/>
      <c r="E44" s="23" t="s">
        <v>4</v>
      </c>
      <c r="F44" s="23">
        <f>SUM(F40:F43)</f>
        <v>35</v>
      </c>
      <c r="I44"/>
      <c r="J44"/>
      <c r="K44"/>
      <c r="L44"/>
      <c r="M44"/>
      <c r="N44"/>
      <c r="O44"/>
      <c r="P44"/>
      <c r="Q44"/>
      <c r="R44"/>
    </row>
    <row r="47" spans="1:18" x14ac:dyDescent="0.25">
      <c r="B47" t="s">
        <v>60</v>
      </c>
      <c r="C47" t="s">
        <v>55</v>
      </c>
      <c r="D47">
        <v>1</v>
      </c>
    </row>
    <row r="48" spans="1:18" x14ac:dyDescent="0.25">
      <c r="B48" t="s">
        <v>61</v>
      </c>
      <c r="C48" t="s">
        <v>55</v>
      </c>
      <c r="D48">
        <v>1</v>
      </c>
    </row>
    <row r="49" spans="2:4" x14ac:dyDescent="0.25">
      <c r="B49" t="s">
        <v>64</v>
      </c>
      <c r="C49" t="s">
        <v>55</v>
      </c>
      <c r="D49">
        <v>2</v>
      </c>
    </row>
    <row r="50" spans="2:4" x14ac:dyDescent="0.25">
      <c r="B50" t="s">
        <v>22</v>
      </c>
      <c r="C50" t="s">
        <v>55</v>
      </c>
      <c r="D50">
        <v>2</v>
      </c>
    </row>
    <row r="51" spans="2:4" x14ac:dyDescent="0.25">
      <c r="B51" t="s">
        <v>23</v>
      </c>
      <c r="C51" t="s">
        <v>55</v>
      </c>
      <c r="D51">
        <v>29</v>
      </c>
    </row>
    <row r="52" spans="2:4" x14ac:dyDescent="0.25">
      <c r="B52" t="s">
        <v>20</v>
      </c>
      <c r="C52" t="s">
        <v>24</v>
      </c>
      <c r="D52">
        <v>2</v>
      </c>
    </row>
    <row r="53" spans="2:4" x14ac:dyDescent="0.25">
      <c r="B53" t="s">
        <v>22</v>
      </c>
      <c r="C53" t="s">
        <v>24</v>
      </c>
      <c r="D53">
        <v>16</v>
      </c>
    </row>
    <row r="54" spans="2:4" x14ac:dyDescent="0.25">
      <c r="B54" t="s">
        <v>23</v>
      </c>
      <c r="C54" t="s">
        <v>24</v>
      </c>
      <c r="D54">
        <v>2</v>
      </c>
    </row>
  </sheetData>
  <mergeCells count="20">
    <mergeCell ref="A17:A27"/>
    <mergeCell ref="A1:B1"/>
    <mergeCell ref="A2:B2"/>
    <mergeCell ref="A3:B3"/>
    <mergeCell ref="A4:B4"/>
    <mergeCell ref="A6:A15"/>
    <mergeCell ref="B44:D44"/>
    <mergeCell ref="D31:H31"/>
    <mergeCell ref="B34:F34"/>
    <mergeCell ref="B35:D35"/>
    <mergeCell ref="A36:A38"/>
    <mergeCell ref="B36:D36"/>
    <mergeCell ref="B37:D37"/>
    <mergeCell ref="B38:D38"/>
    <mergeCell ref="B39:D39"/>
    <mergeCell ref="A40:A42"/>
    <mergeCell ref="B40:D40"/>
    <mergeCell ref="B41:D41"/>
    <mergeCell ref="B42:D42"/>
    <mergeCell ref="B43:D43"/>
  </mergeCells>
  <pageMargins left="0.7" right="0.7" top="0.75" bottom="0.75" header="0.3" footer="0.3"/>
  <pageSetup scale="83" orientation="portrait" r:id="rId1"/>
  <headerFooter>
    <oddHeader>&amp;C&amp;F</oddHeader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45"/>
  <sheetViews>
    <sheetView view="pageLayout" topLeftCell="A11" zoomScaleNormal="100" workbookViewId="0">
      <selection activeCell="F45" sqref="F45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customWidth="1"/>
    <col min="10" max="15" width="9.7109375" customWidth="1"/>
    <col min="16" max="16" width="3.140625" customWidth="1"/>
    <col min="17" max="17" width="6.140625" bestFit="1" customWidth="1"/>
    <col min="18" max="18" width="7.85546875" customWidth="1"/>
  </cols>
  <sheetData>
    <row r="1" spans="1:9" s="5" customFormat="1" ht="45" x14ac:dyDescent="0.25">
      <c r="A1" s="76"/>
      <c r="B1" s="76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25">
      <c r="A2" s="77" t="s">
        <v>6</v>
      </c>
      <c r="B2" s="77"/>
      <c r="C2" s="6"/>
      <c r="D2" s="7">
        <v>75</v>
      </c>
      <c r="E2" s="8">
        <v>43</v>
      </c>
      <c r="F2" s="7">
        <v>25</v>
      </c>
      <c r="G2" s="7">
        <v>1</v>
      </c>
      <c r="H2" s="7">
        <f>SUM(D2:G2)</f>
        <v>144</v>
      </c>
      <c r="I2" s="9"/>
    </row>
    <row r="3" spans="1:9" x14ac:dyDescent="0.25">
      <c r="A3" s="77" t="s">
        <v>5</v>
      </c>
      <c r="B3" s="77"/>
      <c r="C3" s="10"/>
      <c r="D3" s="7">
        <v>72</v>
      </c>
      <c r="E3" s="8">
        <v>49</v>
      </c>
      <c r="F3" s="7">
        <v>22</v>
      </c>
      <c r="G3" s="7">
        <v>0</v>
      </c>
      <c r="H3" s="7">
        <f>SUM(D3:G3)</f>
        <v>143</v>
      </c>
      <c r="I3" s="9"/>
    </row>
    <row r="4" spans="1:9" x14ac:dyDescent="0.25">
      <c r="A4" s="78" t="s">
        <v>7</v>
      </c>
      <c r="B4" s="79"/>
      <c r="C4" s="10"/>
      <c r="D4" s="7">
        <f>SUM(D2:D3)</f>
        <v>147</v>
      </c>
      <c r="E4" s="7">
        <f t="shared" ref="E4:H4" si="0">SUM(E2:E3)</f>
        <v>92</v>
      </c>
      <c r="F4" s="7">
        <f t="shared" si="0"/>
        <v>47</v>
      </c>
      <c r="G4" s="7">
        <f t="shared" si="0"/>
        <v>1</v>
      </c>
      <c r="H4" s="7">
        <f t="shared" si="0"/>
        <v>287</v>
      </c>
      <c r="I4" s="9"/>
    </row>
    <row r="5" spans="1:9" x14ac:dyDescent="0.2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25">
      <c r="A6" s="73" t="s">
        <v>15</v>
      </c>
      <c r="B6" s="15" t="s">
        <v>9</v>
      </c>
      <c r="C6" s="10"/>
      <c r="D6" s="7">
        <v>15</v>
      </c>
      <c r="E6" s="8">
        <v>14</v>
      </c>
      <c r="F6" s="7">
        <v>20</v>
      </c>
      <c r="G6" s="7">
        <v>1</v>
      </c>
      <c r="H6" s="7">
        <f>SUM(D6:G6)</f>
        <v>50</v>
      </c>
      <c r="I6" s="9"/>
    </row>
    <row r="7" spans="1:9" x14ac:dyDescent="0.25">
      <c r="A7" s="74"/>
      <c r="B7" s="15" t="s">
        <v>27</v>
      </c>
      <c r="C7" s="10"/>
      <c r="D7" s="7">
        <v>0</v>
      </c>
      <c r="E7" s="8">
        <v>0</v>
      </c>
      <c r="F7" s="7">
        <v>0</v>
      </c>
      <c r="G7" s="7">
        <v>0</v>
      </c>
      <c r="H7" s="7">
        <f t="shared" ref="H7:H11" si="1">SUM(D7:G7)</f>
        <v>0</v>
      </c>
      <c r="I7" s="9"/>
    </row>
    <row r="8" spans="1:9" x14ac:dyDescent="0.25">
      <c r="A8" s="74"/>
      <c r="B8" s="15" t="s">
        <v>10</v>
      </c>
      <c r="C8" s="10"/>
      <c r="D8" s="7">
        <v>23</v>
      </c>
      <c r="E8" s="8">
        <v>26</v>
      </c>
      <c r="F8" s="7">
        <v>1</v>
      </c>
      <c r="G8" s="7">
        <v>0</v>
      </c>
      <c r="H8" s="7">
        <f t="shared" si="1"/>
        <v>50</v>
      </c>
      <c r="I8" s="9"/>
    </row>
    <row r="9" spans="1:9" x14ac:dyDescent="0.25">
      <c r="A9" s="74"/>
      <c r="B9" s="16" t="s">
        <v>11</v>
      </c>
      <c r="C9" s="10"/>
      <c r="D9" s="7">
        <v>9</v>
      </c>
      <c r="E9" s="8">
        <v>6</v>
      </c>
      <c r="F9" s="7">
        <v>1</v>
      </c>
      <c r="G9" s="7">
        <v>0</v>
      </c>
      <c r="H9" s="7">
        <f t="shared" si="1"/>
        <v>16</v>
      </c>
      <c r="I9" s="9"/>
    </row>
    <row r="10" spans="1:9" x14ac:dyDescent="0.25">
      <c r="A10" s="74"/>
      <c r="B10" s="24" t="s">
        <v>25</v>
      </c>
      <c r="C10" s="10"/>
      <c r="D10" s="7">
        <f>SUM(D6:D9)</f>
        <v>47</v>
      </c>
      <c r="E10" s="7">
        <f t="shared" ref="E10:G10" si="2">SUM(E6:E9)</f>
        <v>46</v>
      </c>
      <c r="F10" s="7">
        <f t="shared" si="2"/>
        <v>22</v>
      </c>
      <c r="G10" s="7">
        <f t="shared" si="2"/>
        <v>1</v>
      </c>
      <c r="H10" s="7">
        <f t="shared" si="1"/>
        <v>116</v>
      </c>
      <c r="I10" s="9"/>
    </row>
    <row r="11" spans="1:9" x14ac:dyDescent="0.25">
      <c r="A11" s="74"/>
      <c r="B11" s="16" t="s">
        <v>12</v>
      </c>
      <c r="C11" s="10"/>
      <c r="D11" s="7">
        <v>5</v>
      </c>
      <c r="E11" s="8">
        <v>0</v>
      </c>
      <c r="F11" s="7">
        <v>4</v>
      </c>
      <c r="G11" s="7">
        <v>0</v>
      </c>
      <c r="H11" s="7">
        <f t="shared" si="1"/>
        <v>9</v>
      </c>
      <c r="I11" s="9"/>
    </row>
    <row r="12" spans="1:9" x14ac:dyDescent="0.25">
      <c r="A12" s="74"/>
      <c r="B12" s="16" t="s">
        <v>52</v>
      </c>
      <c r="C12" s="10"/>
      <c r="D12" s="17">
        <f>D11/D2</f>
        <v>6.6666666666666666E-2</v>
      </c>
      <c r="E12" s="17">
        <f>E11/E2</f>
        <v>0</v>
      </c>
      <c r="F12" s="17">
        <f>F11/F2</f>
        <v>0.16</v>
      </c>
      <c r="G12" s="17">
        <f>G11/G2</f>
        <v>0</v>
      </c>
      <c r="H12" s="17">
        <f>H11/H2</f>
        <v>6.25E-2</v>
      </c>
      <c r="I12" s="9"/>
    </row>
    <row r="13" spans="1:9" x14ac:dyDescent="0.25">
      <c r="A13" s="74"/>
      <c r="B13" s="16" t="s">
        <v>13</v>
      </c>
      <c r="C13" s="10"/>
      <c r="D13" s="7">
        <v>0</v>
      </c>
      <c r="E13" s="8">
        <v>0</v>
      </c>
      <c r="F13" s="7">
        <v>0</v>
      </c>
      <c r="G13" s="7">
        <v>0</v>
      </c>
      <c r="H13" s="7">
        <f>SUM(D13:G13)</f>
        <v>0</v>
      </c>
      <c r="I13" s="9"/>
    </row>
    <row r="14" spans="1:9" x14ac:dyDescent="0.25">
      <c r="A14" s="74"/>
      <c r="B14" s="16" t="s">
        <v>28</v>
      </c>
      <c r="C14" s="10"/>
      <c r="D14" s="7">
        <v>1</v>
      </c>
      <c r="E14" s="8">
        <v>1</v>
      </c>
      <c r="F14" s="7">
        <v>14</v>
      </c>
      <c r="G14" s="7">
        <v>0</v>
      </c>
      <c r="H14" s="7">
        <f>SUM(D14:G14)</f>
        <v>16</v>
      </c>
      <c r="I14" s="9"/>
    </row>
    <row r="15" spans="1:9" s="54" customFormat="1" x14ac:dyDescent="0.25">
      <c r="A15" s="75"/>
      <c r="B15" s="57" t="s">
        <v>29</v>
      </c>
      <c r="C15" s="30"/>
      <c r="D15" s="58">
        <f>100%-D12</f>
        <v>0.93333333333333335</v>
      </c>
      <c r="E15" s="58">
        <f>100%-E12</f>
        <v>1</v>
      </c>
      <c r="F15" s="58">
        <f>100%-F12</f>
        <v>0.84</v>
      </c>
      <c r="G15" s="58">
        <f>100%-G12</f>
        <v>1</v>
      </c>
      <c r="H15" s="58">
        <f>100%-H12</f>
        <v>0.9375</v>
      </c>
      <c r="I15" s="56"/>
    </row>
    <row r="16" spans="1:9" x14ac:dyDescent="0.25">
      <c r="A16" s="18"/>
      <c r="B16" s="12"/>
      <c r="C16" s="10"/>
      <c r="D16" s="13"/>
      <c r="E16" s="13"/>
      <c r="F16" s="13"/>
      <c r="G16" s="13"/>
      <c r="H16" s="14"/>
      <c r="I16" s="9"/>
    </row>
    <row r="17" spans="1:9" x14ac:dyDescent="0.25">
      <c r="A17" s="73" t="s">
        <v>8</v>
      </c>
      <c r="B17" s="15" t="s">
        <v>9</v>
      </c>
      <c r="C17" s="10"/>
      <c r="D17" s="7">
        <v>53</v>
      </c>
      <c r="E17" s="8">
        <v>31</v>
      </c>
      <c r="F17" s="7">
        <v>23</v>
      </c>
      <c r="G17" s="7">
        <v>0</v>
      </c>
      <c r="H17" s="7">
        <f>SUM(D17:G17)</f>
        <v>107</v>
      </c>
      <c r="I17" s="9"/>
    </row>
    <row r="18" spans="1:9" x14ac:dyDescent="0.25">
      <c r="A18" s="74"/>
      <c r="B18" s="15" t="s">
        <v>27</v>
      </c>
      <c r="C18" s="10"/>
      <c r="D18" s="7">
        <v>5</v>
      </c>
      <c r="E18" s="8">
        <v>1</v>
      </c>
      <c r="F18" s="7">
        <v>1</v>
      </c>
      <c r="G18" s="7">
        <v>0</v>
      </c>
      <c r="H18" s="7">
        <f t="shared" ref="H18:H22" si="3">SUM(D18:G18)</f>
        <v>7</v>
      </c>
      <c r="I18" s="9"/>
    </row>
    <row r="19" spans="1:9" x14ac:dyDescent="0.25">
      <c r="A19" s="74"/>
      <c r="B19" s="15" t="s">
        <v>10</v>
      </c>
      <c r="C19" s="10"/>
      <c r="D19" s="7">
        <v>3</v>
      </c>
      <c r="E19" s="8">
        <v>1</v>
      </c>
      <c r="F19" s="7">
        <v>0</v>
      </c>
      <c r="G19" s="7">
        <v>0</v>
      </c>
      <c r="H19" s="7">
        <f t="shared" si="3"/>
        <v>4</v>
      </c>
      <c r="I19" s="9"/>
    </row>
    <row r="20" spans="1:9" x14ac:dyDescent="0.25">
      <c r="A20" s="74"/>
      <c r="B20" s="16" t="s">
        <v>11</v>
      </c>
      <c r="C20" s="10"/>
      <c r="D20" s="7">
        <v>2</v>
      </c>
      <c r="E20" s="8">
        <v>0</v>
      </c>
      <c r="F20" s="7">
        <v>0</v>
      </c>
      <c r="G20" s="7">
        <v>0</v>
      </c>
      <c r="H20" s="7">
        <f t="shared" si="3"/>
        <v>2</v>
      </c>
      <c r="I20" s="9"/>
    </row>
    <row r="21" spans="1:9" x14ac:dyDescent="0.25">
      <c r="A21" s="74"/>
      <c r="B21" s="16" t="s">
        <v>26</v>
      </c>
      <c r="C21" s="10"/>
      <c r="D21" s="7">
        <v>35</v>
      </c>
      <c r="E21" s="8">
        <v>36</v>
      </c>
      <c r="F21" s="7">
        <v>11</v>
      </c>
      <c r="G21" s="7">
        <v>0</v>
      </c>
      <c r="H21" s="7">
        <f t="shared" si="3"/>
        <v>82</v>
      </c>
      <c r="I21" s="9"/>
    </row>
    <row r="22" spans="1:9" x14ac:dyDescent="0.25">
      <c r="A22" s="74"/>
      <c r="B22" s="24" t="s">
        <v>25</v>
      </c>
      <c r="C22" s="10"/>
      <c r="D22" s="7">
        <f>SUM(D17:D21)</f>
        <v>98</v>
      </c>
      <c r="E22" s="7">
        <f t="shared" ref="E22:G22" si="4">SUM(E17:E21)</f>
        <v>69</v>
      </c>
      <c r="F22" s="7">
        <f t="shared" si="4"/>
        <v>35</v>
      </c>
      <c r="G22" s="7">
        <f t="shared" si="4"/>
        <v>0</v>
      </c>
      <c r="H22" s="7">
        <f t="shared" si="3"/>
        <v>202</v>
      </c>
      <c r="I22" s="9"/>
    </row>
    <row r="23" spans="1:9" x14ac:dyDescent="0.25">
      <c r="A23" s="74"/>
      <c r="B23" s="16" t="s">
        <v>12</v>
      </c>
      <c r="C23" s="10"/>
      <c r="D23" s="7">
        <v>12</v>
      </c>
      <c r="E23" s="8">
        <v>2</v>
      </c>
      <c r="F23" s="7">
        <v>1</v>
      </c>
      <c r="G23" s="7">
        <v>0</v>
      </c>
      <c r="H23" s="7">
        <f>SUM(D23:G23)</f>
        <v>15</v>
      </c>
      <c r="I23" s="9"/>
    </row>
    <row r="24" spans="1:9" x14ac:dyDescent="0.25">
      <c r="A24" s="74"/>
      <c r="B24" s="16" t="s">
        <v>52</v>
      </c>
      <c r="C24" s="10"/>
      <c r="D24" s="17">
        <f>D23/D3</f>
        <v>0.16666666666666666</v>
      </c>
      <c r="E24" s="17">
        <f>E23/E3</f>
        <v>4.0816326530612242E-2</v>
      </c>
      <c r="F24" s="17">
        <f>F23/F3</f>
        <v>4.5454545454545456E-2</v>
      </c>
      <c r="G24" s="17">
        <v>0</v>
      </c>
      <c r="H24" s="17">
        <f>H23/H3</f>
        <v>0.1048951048951049</v>
      </c>
      <c r="I24" s="9"/>
    </row>
    <row r="25" spans="1:9" x14ac:dyDescent="0.25">
      <c r="A25" s="74"/>
      <c r="B25" s="16" t="s">
        <v>13</v>
      </c>
      <c r="C25" s="10"/>
      <c r="D25" s="7">
        <v>1</v>
      </c>
      <c r="E25" s="8">
        <v>2</v>
      </c>
      <c r="F25" s="7">
        <v>1</v>
      </c>
      <c r="G25" s="7">
        <v>0</v>
      </c>
      <c r="H25" s="7">
        <f>SUM(D25:G25)</f>
        <v>4</v>
      </c>
      <c r="I25" s="9"/>
    </row>
    <row r="26" spans="1:9" x14ac:dyDescent="0.25">
      <c r="A26" s="74"/>
      <c r="B26" s="16" t="s">
        <v>28</v>
      </c>
      <c r="C26" s="10"/>
      <c r="D26" s="7">
        <v>0</v>
      </c>
      <c r="E26" s="8">
        <v>0</v>
      </c>
      <c r="F26" s="7">
        <v>1</v>
      </c>
      <c r="G26" s="7">
        <v>0</v>
      </c>
      <c r="H26" s="7">
        <f>SUM(D26:G26)</f>
        <v>1</v>
      </c>
      <c r="I26" s="9"/>
    </row>
    <row r="27" spans="1:9" s="54" customFormat="1" x14ac:dyDescent="0.25">
      <c r="A27" s="75"/>
      <c r="B27" s="61" t="s">
        <v>30</v>
      </c>
      <c r="C27" s="30"/>
      <c r="D27" s="58">
        <f>100%-D24</f>
        <v>0.83333333333333337</v>
      </c>
      <c r="E27" s="58">
        <f>100%-E24</f>
        <v>0.95918367346938771</v>
      </c>
      <c r="F27" s="58">
        <f>100%-F24</f>
        <v>0.95454545454545459</v>
      </c>
      <c r="G27" s="58">
        <f>100%-G24</f>
        <v>1</v>
      </c>
      <c r="H27" s="58">
        <f>100%-H24</f>
        <v>0.8951048951048951</v>
      </c>
      <c r="I27" s="56"/>
    </row>
    <row r="28" spans="1:9" x14ac:dyDescent="0.25">
      <c r="A28" s="18"/>
      <c r="B28" s="12"/>
      <c r="C28" s="10"/>
      <c r="D28" s="13"/>
      <c r="E28" s="13"/>
      <c r="F28" s="13"/>
      <c r="G28" s="13"/>
      <c r="H28" s="14"/>
      <c r="I28" s="9"/>
    </row>
    <row r="29" spans="1:9" x14ac:dyDescent="0.25">
      <c r="A29" s="7" t="s">
        <v>16</v>
      </c>
      <c r="B29" s="16" t="s">
        <v>17</v>
      </c>
      <c r="C29" s="10"/>
      <c r="D29" s="7">
        <v>2</v>
      </c>
      <c r="E29" s="8">
        <v>0</v>
      </c>
      <c r="F29" s="7">
        <v>1</v>
      </c>
      <c r="G29" s="7">
        <v>0</v>
      </c>
      <c r="H29" s="7">
        <v>0</v>
      </c>
      <c r="I29" s="9"/>
    </row>
    <row r="30" spans="1:9" x14ac:dyDescent="0.25">
      <c r="A30" s="19"/>
      <c r="B30" s="12"/>
      <c r="C30" s="10"/>
      <c r="D30" s="13"/>
      <c r="E30" s="13"/>
      <c r="F30" s="13"/>
      <c r="G30" s="13"/>
      <c r="H30" s="14"/>
      <c r="I30" s="9"/>
    </row>
    <row r="31" spans="1:9" x14ac:dyDescent="0.25">
      <c r="A31" s="65" t="s">
        <v>4</v>
      </c>
      <c r="B31" s="66" t="s">
        <v>14</v>
      </c>
      <c r="C31" s="30"/>
      <c r="D31" s="80">
        <f>(H15+H27)/2</f>
        <v>0.9163024475524475</v>
      </c>
      <c r="E31" s="81"/>
      <c r="F31" s="81"/>
      <c r="G31" s="81"/>
      <c r="H31" s="82"/>
      <c r="I31" s="9"/>
    </row>
    <row r="32" spans="1:9" x14ac:dyDescent="0.25">
      <c r="I32" s="9"/>
    </row>
    <row r="33" spans="1:18" x14ac:dyDescent="0.25">
      <c r="I33" s="9"/>
    </row>
    <row r="34" spans="1:18" x14ac:dyDescent="0.25">
      <c r="B34" s="77" t="s">
        <v>18</v>
      </c>
      <c r="C34" s="77"/>
      <c r="D34" s="77"/>
      <c r="E34" s="77"/>
      <c r="F34" s="77"/>
      <c r="I34" s="9"/>
    </row>
    <row r="35" spans="1:18" x14ac:dyDescent="0.25">
      <c r="A35" s="15"/>
      <c r="B35" s="83" t="s">
        <v>19</v>
      </c>
      <c r="C35" s="84"/>
      <c r="D35" s="84"/>
      <c r="E35" s="23"/>
      <c r="F35" s="23" t="s">
        <v>4</v>
      </c>
      <c r="I35" s="9"/>
    </row>
    <row r="36" spans="1:18" x14ac:dyDescent="0.25">
      <c r="A36" s="85" t="s">
        <v>24</v>
      </c>
      <c r="B36" s="84" t="s">
        <v>20</v>
      </c>
      <c r="C36" s="84"/>
      <c r="D36" s="84"/>
      <c r="E36" s="15"/>
      <c r="F36" s="15">
        <v>5</v>
      </c>
      <c r="I36" s="9"/>
    </row>
    <row r="37" spans="1:18" x14ac:dyDescent="0.25">
      <c r="A37" s="85"/>
      <c r="B37" s="86" t="s">
        <v>21</v>
      </c>
      <c r="C37" s="87"/>
      <c r="D37" s="88"/>
      <c r="E37" s="15"/>
      <c r="F37" s="15">
        <v>1</v>
      </c>
      <c r="I37" s="9"/>
    </row>
    <row r="38" spans="1:18" x14ac:dyDescent="0.25">
      <c r="A38" s="85"/>
      <c r="B38" s="86" t="s">
        <v>22</v>
      </c>
      <c r="C38" s="87"/>
      <c r="D38" s="88"/>
      <c r="E38" s="15"/>
      <c r="F38" s="15">
        <v>16</v>
      </c>
    </row>
    <row r="39" spans="1:18" x14ac:dyDescent="0.25">
      <c r="A39" s="85"/>
      <c r="B39" s="84" t="s">
        <v>23</v>
      </c>
      <c r="C39" s="84"/>
      <c r="D39" s="84"/>
      <c r="E39" s="15"/>
      <c r="F39" s="15">
        <v>3</v>
      </c>
    </row>
    <row r="40" spans="1:18" s="21" customFormat="1" x14ac:dyDescent="0.25">
      <c r="A40" s="15"/>
      <c r="B40" s="84"/>
      <c r="C40" s="84"/>
      <c r="D40" s="84"/>
      <c r="E40" s="23" t="s">
        <v>4</v>
      </c>
      <c r="F40" s="23">
        <f>SUM(F36:F39)</f>
        <v>25</v>
      </c>
      <c r="I40"/>
      <c r="J40"/>
      <c r="K40"/>
      <c r="L40"/>
      <c r="M40"/>
      <c r="N40"/>
      <c r="O40"/>
      <c r="P40"/>
      <c r="Q40"/>
      <c r="R40"/>
    </row>
    <row r="41" spans="1:18" s="21" customFormat="1" x14ac:dyDescent="0.25">
      <c r="A41" s="85" t="s">
        <v>55</v>
      </c>
      <c r="B41" s="84" t="s">
        <v>58</v>
      </c>
      <c r="C41" s="84"/>
      <c r="D41" s="84"/>
      <c r="E41" s="15"/>
      <c r="F41" s="15">
        <v>2</v>
      </c>
      <c r="I41"/>
      <c r="J41"/>
      <c r="K41"/>
      <c r="L41"/>
      <c r="M41"/>
      <c r="N41"/>
      <c r="O41"/>
      <c r="P41"/>
      <c r="Q41"/>
      <c r="R41"/>
    </row>
    <row r="42" spans="1:18" s="21" customFormat="1" x14ac:dyDescent="0.25">
      <c r="A42" s="85"/>
      <c r="B42" s="86" t="s">
        <v>22</v>
      </c>
      <c r="C42" s="87"/>
      <c r="D42" s="88"/>
      <c r="E42" s="15"/>
      <c r="F42" s="15">
        <v>1</v>
      </c>
      <c r="I42"/>
      <c r="J42"/>
      <c r="K42"/>
      <c r="L42"/>
      <c r="M42"/>
      <c r="N42"/>
      <c r="O42"/>
      <c r="P42"/>
      <c r="Q42"/>
      <c r="R42"/>
    </row>
    <row r="43" spans="1:18" s="21" customFormat="1" x14ac:dyDescent="0.25">
      <c r="A43" s="85"/>
      <c r="B43" s="68" t="s">
        <v>63</v>
      </c>
      <c r="C43" s="69"/>
      <c r="D43" s="70"/>
      <c r="E43" s="15"/>
      <c r="F43" s="15">
        <v>1</v>
      </c>
      <c r="I43"/>
      <c r="J43"/>
      <c r="K43"/>
      <c r="L43"/>
      <c r="M43"/>
      <c r="N43"/>
      <c r="O43"/>
      <c r="P43"/>
      <c r="Q43"/>
      <c r="R43"/>
    </row>
    <row r="44" spans="1:18" s="21" customFormat="1" x14ac:dyDescent="0.25">
      <c r="A44" s="85"/>
      <c r="B44" s="84" t="s">
        <v>23</v>
      </c>
      <c r="C44" s="84"/>
      <c r="D44" s="84"/>
      <c r="E44" s="15"/>
      <c r="F44" s="15">
        <v>12</v>
      </c>
      <c r="I44"/>
      <c r="J44"/>
      <c r="K44"/>
      <c r="L44"/>
      <c r="M44"/>
      <c r="N44"/>
      <c r="O44"/>
      <c r="P44"/>
      <c r="Q44"/>
      <c r="R44"/>
    </row>
    <row r="45" spans="1:18" s="21" customFormat="1" x14ac:dyDescent="0.25">
      <c r="A45" s="15"/>
      <c r="B45" s="84"/>
      <c r="C45" s="84"/>
      <c r="D45" s="84"/>
      <c r="E45" s="23" t="s">
        <v>4</v>
      </c>
      <c r="F45" s="23">
        <f>SUM(F41:F44)</f>
        <v>16</v>
      </c>
      <c r="I45"/>
      <c r="J45"/>
      <c r="K45"/>
      <c r="L45"/>
      <c r="M45"/>
      <c r="N45"/>
      <c r="O45"/>
      <c r="P45"/>
      <c r="Q45"/>
      <c r="R45"/>
    </row>
  </sheetData>
  <mergeCells count="20">
    <mergeCell ref="A17:A27"/>
    <mergeCell ref="A1:B1"/>
    <mergeCell ref="A2:B2"/>
    <mergeCell ref="A3:B3"/>
    <mergeCell ref="A4:B4"/>
    <mergeCell ref="A6:A15"/>
    <mergeCell ref="B45:D45"/>
    <mergeCell ref="D31:H31"/>
    <mergeCell ref="B34:F34"/>
    <mergeCell ref="B35:D35"/>
    <mergeCell ref="A36:A39"/>
    <mergeCell ref="B36:D36"/>
    <mergeCell ref="B37:D37"/>
    <mergeCell ref="B38:D38"/>
    <mergeCell ref="B39:D39"/>
    <mergeCell ref="B40:D40"/>
    <mergeCell ref="A41:A44"/>
    <mergeCell ref="B41:D41"/>
    <mergeCell ref="B42:D42"/>
    <mergeCell ref="B44:D44"/>
  </mergeCells>
  <pageMargins left="0.7" right="0.7" top="0.75" bottom="0.75" header="0.3" footer="0.3"/>
  <pageSetup scale="96" orientation="portrait" r:id="rId1"/>
  <headerFooter>
    <oddHeader>&amp;C&amp;F</oddHeader>
    <oddFooter>&amp;C&amp;A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36"/>
  <sheetViews>
    <sheetView tabSelected="1" view="pageLayout" topLeftCell="A8" zoomScaleNormal="100" workbookViewId="0">
      <selection activeCell="N31" sqref="N31"/>
    </sheetView>
  </sheetViews>
  <sheetFormatPr defaultRowHeight="15" x14ac:dyDescent="0.25"/>
  <cols>
    <col min="1" max="1" width="23.85546875" bestFit="1" customWidth="1"/>
    <col min="15" max="15" width="6.5703125" bestFit="1" customWidth="1"/>
  </cols>
  <sheetData>
    <row r="1" spans="1:16" s="54" customFormat="1" x14ac:dyDescent="0.25">
      <c r="A1" s="49"/>
      <c r="B1" s="50"/>
      <c r="C1" s="51" t="s">
        <v>31</v>
      </c>
      <c r="D1" s="52" t="s">
        <v>32</v>
      </c>
      <c r="E1" s="51" t="s">
        <v>33</v>
      </c>
      <c r="F1" s="51" t="s">
        <v>34</v>
      </c>
      <c r="G1" s="51" t="s">
        <v>35</v>
      </c>
      <c r="H1" s="51" t="s">
        <v>36</v>
      </c>
      <c r="I1" s="51" t="s">
        <v>37</v>
      </c>
      <c r="J1" s="51" t="s">
        <v>38</v>
      </c>
      <c r="K1" s="51" t="s">
        <v>39</v>
      </c>
      <c r="L1" s="51" t="s">
        <v>40</v>
      </c>
      <c r="M1" s="51" t="s">
        <v>41</v>
      </c>
      <c r="N1" s="51" t="s">
        <v>42</v>
      </c>
      <c r="O1" s="51" t="s">
        <v>43</v>
      </c>
      <c r="P1" s="53"/>
    </row>
    <row r="2" spans="1:16" x14ac:dyDescent="0.25">
      <c r="A2" s="25" t="s">
        <v>6</v>
      </c>
      <c r="B2" s="27"/>
      <c r="C2" s="7">
        <f>January!H2</f>
        <v>102</v>
      </c>
      <c r="D2" s="8">
        <f>February!H2</f>
        <v>90</v>
      </c>
      <c r="E2" s="7">
        <v>159</v>
      </c>
      <c r="F2" s="7">
        <v>122</v>
      </c>
      <c r="G2" s="7">
        <v>134</v>
      </c>
      <c r="H2" s="7">
        <v>117</v>
      </c>
      <c r="I2" s="7">
        <v>150</v>
      </c>
      <c r="J2" s="7">
        <v>140</v>
      </c>
      <c r="K2" s="7">
        <v>149</v>
      </c>
      <c r="L2" s="7">
        <v>181</v>
      </c>
      <c r="M2" s="7">
        <v>131</v>
      </c>
      <c r="N2" s="7">
        <v>144</v>
      </c>
      <c r="O2" s="25">
        <f>SUM(C2:N2)</f>
        <v>1619</v>
      </c>
      <c r="P2" s="28"/>
    </row>
    <row r="3" spans="1:16" x14ac:dyDescent="0.25">
      <c r="A3" s="25" t="s">
        <v>5</v>
      </c>
      <c r="B3" s="10"/>
      <c r="C3" s="7">
        <f>January!H3</f>
        <v>150</v>
      </c>
      <c r="D3" s="8">
        <f>February!H3</f>
        <v>92</v>
      </c>
      <c r="E3" s="7">
        <v>203</v>
      </c>
      <c r="F3" s="7">
        <v>264</v>
      </c>
      <c r="G3" s="7">
        <v>376</v>
      </c>
      <c r="H3" s="25">
        <v>343</v>
      </c>
      <c r="I3" s="25">
        <v>283</v>
      </c>
      <c r="J3" s="25">
        <v>259</v>
      </c>
      <c r="K3" s="25">
        <v>327</v>
      </c>
      <c r="L3" s="25">
        <v>337</v>
      </c>
      <c r="M3" s="25">
        <v>239</v>
      </c>
      <c r="N3" s="25">
        <v>143</v>
      </c>
      <c r="O3" s="25">
        <f>SUM(C3:N3)</f>
        <v>3016</v>
      </c>
      <c r="P3" s="28"/>
    </row>
    <row r="4" spans="1:16" x14ac:dyDescent="0.25">
      <c r="A4" s="29" t="s">
        <v>7</v>
      </c>
      <c r="B4" s="30"/>
      <c r="C4" s="31">
        <f t="shared" ref="C4:N4" si="0">SUM(C2:C3)</f>
        <v>252</v>
      </c>
      <c r="D4" s="31">
        <f t="shared" si="0"/>
        <v>182</v>
      </c>
      <c r="E4" s="31">
        <f t="shared" si="0"/>
        <v>362</v>
      </c>
      <c r="F4" s="31">
        <f t="shared" si="0"/>
        <v>386</v>
      </c>
      <c r="G4" s="31">
        <f t="shared" si="0"/>
        <v>510</v>
      </c>
      <c r="H4" s="31">
        <f t="shared" si="0"/>
        <v>460</v>
      </c>
      <c r="I4" s="31">
        <f t="shared" si="0"/>
        <v>433</v>
      </c>
      <c r="J4" s="31">
        <f t="shared" si="0"/>
        <v>399</v>
      </c>
      <c r="K4" s="31">
        <f t="shared" si="0"/>
        <v>476</v>
      </c>
      <c r="L4" s="31">
        <f t="shared" si="0"/>
        <v>518</v>
      </c>
      <c r="M4" s="31">
        <f t="shared" si="0"/>
        <v>370</v>
      </c>
      <c r="N4" s="31">
        <f t="shared" si="0"/>
        <v>287</v>
      </c>
      <c r="O4" s="29">
        <f>SUM(C4:N4)</f>
        <v>4635</v>
      </c>
      <c r="P4" s="28"/>
    </row>
    <row r="5" spans="1:16" x14ac:dyDescent="0.25">
      <c r="A5" s="7" t="s">
        <v>44</v>
      </c>
      <c r="B5" s="10"/>
      <c r="C5" s="7"/>
      <c r="D5" s="8"/>
      <c r="E5" s="7"/>
      <c r="F5" s="7"/>
      <c r="G5" s="7"/>
      <c r="H5" s="25"/>
      <c r="I5" s="25"/>
      <c r="J5" s="25"/>
      <c r="K5" s="25"/>
      <c r="L5" s="25"/>
      <c r="M5" s="25"/>
      <c r="N5" s="25"/>
      <c r="O5" s="25"/>
      <c r="P5" s="28"/>
    </row>
    <row r="6" spans="1:16" x14ac:dyDescent="0.25">
      <c r="A6" s="32"/>
      <c r="B6" s="33"/>
      <c r="C6" s="14"/>
      <c r="D6" s="14"/>
      <c r="E6" s="14"/>
      <c r="F6" s="14"/>
      <c r="G6" s="14"/>
      <c r="H6" s="34"/>
      <c r="I6" s="34"/>
      <c r="J6" s="34"/>
      <c r="K6" s="34"/>
      <c r="L6" s="34"/>
      <c r="M6" s="34"/>
      <c r="N6" s="34"/>
      <c r="O6" s="34"/>
      <c r="P6" s="35"/>
    </row>
    <row r="7" spans="1:16" x14ac:dyDescent="0.25">
      <c r="A7" s="36"/>
      <c r="B7" s="9"/>
      <c r="C7" s="22"/>
      <c r="D7" s="22"/>
      <c r="E7" s="22"/>
      <c r="F7" s="22"/>
      <c r="G7" s="22"/>
      <c r="H7" s="37"/>
      <c r="I7" s="37"/>
      <c r="J7" s="37"/>
      <c r="K7" s="37"/>
      <c r="L7" s="37"/>
      <c r="M7" s="37"/>
      <c r="N7" s="37"/>
      <c r="O7" s="37"/>
      <c r="P7" s="9"/>
    </row>
    <row r="8" spans="1:16" s="54" customFormat="1" x14ac:dyDescent="0.25">
      <c r="A8" s="38" t="s">
        <v>45</v>
      </c>
      <c r="B8" s="55"/>
      <c r="C8" s="51" t="s">
        <v>31</v>
      </c>
      <c r="D8" s="52" t="s">
        <v>32</v>
      </c>
      <c r="E8" s="51" t="s">
        <v>33</v>
      </c>
      <c r="F8" s="51" t="s">
        <v>34</v>
      </c>
      <c r="G8" s="51" t="s">
        <v>35</v>
      </c>
      <c r="H8" s="51" t="s">
        <v>36</v>
      </c>
      <c r="I8" s="51" t="s">
        <v>37</v>
      </c>
      <c r="J8" s="51" t="s">
        <v>38</v>
      </c>
      <c r="K8" s="51" t="s">
        <v>39</v>
      </c>
      <c r="L8" s="51" t="s">
        <v>40</v>
      </c>
      <c r="M8" s="51" t="s">
        <v>41</v>
      </c>
      <c r="N8" s="51" t="s">
        <v>42</v>
      </c>
      <c r="O8" s="39" t="s">
        <v>4</v>
      </c>
      <c r="P8" s="40" t="s">
        <v>46</v>
      </c>
    </row>
    <row r="9" spans="1:16" x14ac:dyDescent="0.25">
      <c r="A9" s="15" t="s">
        <v>9</v>
      </c>
      <c r="B9" s="33"/>
      <c r="C9" s="7">
        <f>January!H6</f>
        <v>42</v>
      </c>
      <c r="D9" s="7">
        <f>February!H6</f>
        <v>44</v>
      </c>
      <c r="E9" s="7">
        <v>53</v>
      </c>
      <c r="F9" s="7">
        <v>74</v>
      </c>
      <c r="G9" s="7">
        <v>57</v>
      </c>
      <c r="H9" s="8">
        <v>55</v>
      </c>
      <c r="I9" s="25">
        <v>67</v>
      </c>
      <c r="J9" s="25">
        <v>53</v>
      </c>
      <c r="K9" s="25">
        <v>57</v>
      </c>
      <c r="L9" s="25">
        <v>92</v>
      </c>
      <c r="M9" s="25">
        <v>52</v>
      </c>
      <c r="N9" s="41">
        <v>50</v>
      </c>
      <c r="O9" s="26">
        <f t="shared" ref="O9:O14" si="1">SUM(C9:N9)</f>
        <v>696</v>
      </c>
      <c r="P9" s="42">
        <f>O9/O2</f>
        <v>0.42989499691167388</v>
      </c>
    </row>
    <row r="10" spans="1:16" x14ac:dyDescent="0.25">
      <c r="A10" s="15" t="s">
        <v>27</v>
      </c>
      <c r="B10" s="33"/>
      <c r="C10" s="7">
        <f>January!H7</f>
        <v>0</v>
      </c>
      <c r="D10" s="7">
        <f>February!H7</f>
        <v>0</v>
      </c>
      <c r="E10" s="7">
        <v>2</v>
      </c>
      <c r="F10" s="7">
        <v>0</v>
      </c>
      <c r="G10" s="7">
        <v>0</v>
      </c>
      <c r="H10" s="8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41">
        <v>0</v>
      </c>
      <c r="O10" s="26">
        <f t="shared" si="1"/>
        <v>2</v>
      </c>
      <c r="P10" s="42">
        <f>O10/O2</f>
        <v>1.2353304508956147E-3</v>
      </c>
    </row>
    <row r="11" spans="1:16" x14ac:dyDescent="0.25">
      <c r="A11" s="15" t="s">
        <v>10</v>
      </c>
      <c r="B11" s="33"/>
      <c r="C11" s="7">
        <f>January!H8</f>
        <v>32</v>
      </c>
      <c r="D11" s="7">
        <f>February!D8</f>
        <v>22</v>
      </c>
      <c r="E11" s="7">
        <v>39</v>
      </c>
      <c r="F11" s="7">
        <v>43</v>
      </c>
      <c r="G11" s="7">
        <v>42</v>
      </c>
      <c r="H11" s="8">
        <v>33</v>
      </c>
      <c r="I11" s="25">
        <v>49</v>
      </c>
      <c r="J11" s="25">
        <v>41</v>
      </c>
      <c r="K11" s="25">
        <v>55</v>
      </c>
      <c r="L11" s="25">
        <v>49</v>
      </c>
      <c r="M11" s="25">
        <v>33</v>
      </c>
      <c r="N11" s="41">
        <v>50</v>
      </c>
      <c r="O11" s="26">
        <f t="shared" si="1"/>
        <v>488</v>
      </c>
      <c r="P11" s="42">
        <f>O11/O2</f>
        <v>0.30142063001852998</v>
      </c>
    </row>
    <row r="12" spans="1:16" x14ac:dyDescent="0.25">
      <c r="A12" s="16" t="s">
        <v>11</v>
      </c>
      <c r="B12" s="33"/>
      <c r="C12" s="7">
        <f>January!H9</f>
        <v>19</v>
      </c>
      <c r="D12" s="7">
        <f>February!H9</f>
        <v>11</v>
      </c>
      <c r="E12" s="7">
        <v>12</v>
      </c>
      <c r="F12" s="7">
        <v>6</v>
      </c>
      <c r="G12" s="7">
        <v>1</v>
      </c>
      <c r="H12" s="8">
        <v>13</v>
      </c>
      <c r="I12" s="25">
        <v>5</v>
      </c>
      <c r="J12" s="25">
        <v>40</v>
      </c>
      <c r="K12" s="25">
        <v>17</v>
      </c>
      <c r="L12" s="25">
        <v>16</v>
      </c>
      <c r="M12" s="25">
        <v>4</v>
      </c>
      <c r="N12" s="41">
        <v>16</v>
      </c>
      <c r="O12" s="26">
        <f t="shared" si="1"/>
        <v>160</v>
      </c>
      <c r="P12" s="42">
        <f>O12/O2</f>
        <v>9.8826436071649162E-2</v>
      </c>
    </row>
    <row r="13" spans="1:16" x14ac:dyDescent="0.25">
      <c r="A13" s="24" t="s">
        <v>25</v>
      </c>
      <c r="B13" s="43"/>
      <c r="C13" s="44">
        <f>SUM(C9:C12)</f>
        <v>93</v>
      </c>
      <c r="D13" s="44">
        <f t="shared" ref="D13:N13" si="2">SUM(D9:D12)</f>
        <v>77</v>
      </c>
      <c r="E13" s="44">
        <f t="shared" si="2"/>
        <v>106</v>
      </c>
      <c r="F13" s="44">
        <f t="shared" si="2"/>
        <v>123</v>
      </c>
      <c r="G13" s="44">
        <f t="shared" si="2"/>
        <v>100</v>
      </c>
      <c r="H13" s="44">
        <f t="shared" si="2"/>
        <v>101</v>
      </c>
      <c r="I13" s="44">
        <f t="shared" si="2"/>
        <v>121</v>
      </c>
      <c r="J13" s="44">
        <f t="shared" si="2"/>
        <v>134</v>
      </c>
      <c r="K13" s="44">
        <f t="shared" si="2"/>
        <v>129</v>
      </c>
      <c r="L13" s="44">
        <f t="shared" si="2"/>
        <v>157</v>
      </c>
      <c r="M13" s="44">
        <f t="shared" si="2"/>
        <v>89</v>
      </c>
      <c r="N13" s="44">
        <f t="shared" si="2"/>
        <v>116</v>
      </c>
      <c r="O13" s="26">
        <f t="shared" si="1"/>
        <v>1346</v>
      </c>
      <c r="P13" s="45">
        <f>100%-P14</f>
        <v>0.93946880790611487</v>
      </c>
    </row>
    <row r="14" spans="1:16" x14ac:dyDescent="0.25">
      <c r="A14" s="16" t="s">
        <v>12</v>
      </c>
      <c r="B14" s="33"/>
      <c r="C14" s="7">
        <f>January!H11</f>
        <v>15</v>
      </c>
      <c r="D14" s="7">
        <f>February!H11</f>
        <v>5</v>
      </c>
      <c r="E14" s="7">
        <v>5</v>
      </c>
      <c r="F14" s="7">
        <v>7</v>
      </c>
      <c r="G14" s="7">
        <v>9</v>
      </c>
      <c r="H14" s="8">
        <v>10</v>
      </c>
      <c r="I14" s="25">
        <v>10</v>
      </c>
      <c r="J14" s="25">
        <v>5</v>
      </c>
      <c r="K14" s="25">
        <v>5</v>
      </c>
      <c r="L14" s="25">
        <v>12</v>
      </c>
      <c r="M14" s="25">
        <v>6</v>
      </c>
      <c r="N14" s="41">
        <v>9</v>
      </c>
      <c r="O14" s="26">
        <f t="shared" si="1"/>
        <v>98</v>
      </c>
      <c r="P14" s="42">
        <f>O14/O2</f>
        <v>6.0531192093885113E-2</v>
      </c>
    </row>
    <row r="15" spans="1:16" x14ac:dyDescent="0.25">
      <c r="A15" s="16" t="s">
        <v>52</v>
      </c>
      <c r="B15" s="33"/>
      <c r="C15" s="17">
        <f>C14/C2</f>
        <v>0.14705882352941177</v>
      </c>
      <c r="D15" s="17">
        <f t="shared" ref="D15:P15" si="3">D14/D2</f>
        <v>5.5555555555555552E-2</v>
      </c>
      <c r="E15" s="17">
        <f t="shared" si="3"/>
        <v>3.1446540880503145E-2</v>
      </c>
      <c r="F15" s="17">
        <f t="shared" si="3"/>
        <v>5.737704918032787E-2</v>
      </c>
      <c r="G15" s="17">
        <f t="shared" si="3"/>
        <v>6.7164179104477612E-2</v>
      </c>
      <c r="H15" s="17">
        <f t="shared" si="3"/>
        <v>8.5470085470085472E-2</v>
      </c>
      <c r="I15" s="17">
        <f t="shared" si="3"/>
        <v>6.6666666666666666E-2</v>
      </c>
      <c r="J15" s="17">
        <f t="shared" si="3"/>
        <v>3.5714285714285712E-2</v>
      </c>
      <c r="K15" s="17">
        <f t="shared" si="3"/>
        <v>3.3557046979865772E-2</v>
      </c>
      <c r="L15" s="17">
        <f t="shared" si="3"/>
        <v>6.6298342541436461E-2</v>
      </c>
      <c r="M15" s="17">
        <f t="shared" si="3"/>
        <v>4.5801526717557252E-2</v>
      </c>
      <c r="N15" s="17">
        <f t="shared" si="3"/>
        <v>6.25E-2</v>
      </c>
      <c r="O15" s="101">
        <f t="shared" si="3"/>
        <v>6.0531192093885113E-2</v>
      </c>
      <c r="P15" s="102" t="e">
        <f t="shared" si="3"/>
        <v>#DIV/0!</v>
      </c>
    </row>
    <row r="16" spans="1:16" x14ac:dyDescent="0.25">
      <c r="A16" s="16" t="s">
        <v>13</v>
      </c>
      <c r="B16" s="33"/>
      <c r="C16" s="7">
        <f>January!H13</f>
        <v>0</v>
      </c>
      <c r="D16" s="7">
        <f>February!H13</f>
        <v>0</v>
      </c>
      <c r="E16" s="7">
        <v>1</v>
      </c>
      <c r="F16" s="7">
        <v>0</v>
      </c>
      <c r="G16" s="7">
        <v>0</v>
      </c>
      <c r="H16" s="8">
        <v>0</v>
      </c>
      <c r="I16" s="25">
        <v>1</v>
      </c>
      <c r="J16" s="25">
        <v>0</v>
      </c>
      <c r="K16" s="25">
        <v>0</v>
      </c>
      <c r="L16" s="25">
        <v>1</v>
      </c>
      <c r="M16" s="25">
        <v>0</v>
      </c>
      <c r="N16" s="41">
        <v>0</v>
      </c>
      <c r="O16" s="26">
        <f>SUM(C16:N16)</f>
        <v>3</v>
      </c>
      <c r="P16" s="42">
        <f>O16/O2</f>
        <v>1.8529956763434219E-3</v>
      </c>
    </row>
    <row r="17" spans="1:16" x14ac:dyDescent="0.25">
      <c r="A17" s="16" t="s">
        <v>28</v>
      </c>
      <c r="B17" s="33"/>
      <c r="C17" s="7">
        <f>January!H14</f>
        <v>7</v>
      </c>
      <c r="D17" s="7">
        <f>February!H14</f>
        <v>3</v>
      </c>
      <c r="E17" s="7">
        <v>9</v>
      </c>
      <c r="F17" s="7">
        <v>2</v>
      </c>
      <c r="G17" s="7">
        <v>13</v>
      </c>
      <c r="H17" s="8">
        <v>7</v>
      </c>
      <c r="I17" s="25">
        <v>8</v>
      </c>
      <c r="J17" s="25">
        <v>1</v>
      </c>
      <c r="K17" s="25">
        <v>4</v>
      </c>
      <c r="L17" s="25">
        <v>17</v>
      </c>
      <c r="M17" s="25">
        <v>14</v>
      </c>
      <c r="N17" s="41">
        <v>16</v>
      </c>
      <c r="O17" s="26">
        <f>SUM(C17:N17)</f>
        <v>101</v>
      </c>
      <c r="P17" s="42">
        <f>O17/O2</f>
        <v>6.2384187770228534E-2</v>
      </c>
    </row>
    <row r="18" spans="1:16" x14ac:dyDescent="0.25">
      <c r="A18" s="32" t="s">
        <v>47</v>
      </c>
      <c r="B18" s="33"/>
      <c r="C18" s="14">
        <f>C13+C14+C16+C17</f>
        <v>115</v>
      </c>
      <c r="D18" s="14">
        <f t="shared" ref="D18:O18" si="4">D13+D14+D16+D17</f>
        <v>85</v>
      </c>
      <c r="E18" s="14">
        <f t="shared" si="4"/>
        <v>121</v>
      </c>
      <c r="F18" s="14">
        <f t="shared" si="4"/>
        <v>132</v>
      </c>
      <c r="G18" s="14">
        <f t="shared" si="4"/>
        <v>122</v>
      </c>
      <c r="H18" s="14">
        <f t="shared" si="4"/>
        <v>118</v>
      </c>
      <c r="I18" s="14">
        <f t="shared" si="4"/>
        <v>140</v>
      </c>
      <c r="J18" s="14">
        <f t="shared" si="4"/>
        <v>140</v>
      </c>
      <c r="K18" s="14">
        <f t="shared" si="4"/>
        <v>138</v>
      </c>
      <c r="L18" s="14">
        <f t="shared" si="4"/>
        <v>187</v>
      </c>
      <c r="M18" s="14">
        <f t="shared" si="4"/>
        <v>109</v>
      </c>
      <c r="N18" s="14">
        <f t="shared" si="4"/>
        <v>141</v>
      </c>
      <c r="O18" s="14">
        <f t="shared" si="4"/>
        <v>1548</v>
      </c>
      <c r="P18" s="59">
        <f>P13+P14+P16+P17</f>
        <v>1.0642371834465718</v>
      </c>
    </row>
    <row r="19" spans="1:16" x14ac:dyDescent="0.25">
      <c r="A19" s="20"/>
      <c r="C19" s="21"/>
      <c r="D19" s="22"/>
      <c r="E19" s="21"/>
      <c r="F19" s="21"/>
      <c r="G19" s="21"/>
      <c r="H19" s="46"/>
      <c r="I19" s="46"/>
      <c r="J19" s="46"/>
      <c r="K19" s="46"/>
      <c r="L19" s="46"/>
      <c r="M19" s="46"/>
      <c r="N19" s="37"/>
      <c r="O19" s="46"/>
      <c r="P19" s="15"/>
    </row>
    <row r="20" spans="1:16" s="54" customFormat="1" x14ac:dyDescent="0.25">
      <c r="A20" s="38" t="s">
        <v>48</v>
      </c>
      <c r="B20" s="55"/>
      <c r="C20" s="51" t="s">
        <v>31</v>
      </c>
      <c r="D20" s="52" t="s">
        <v>32</v>
      </c>
      <c r="E20" s="51" t="s">
        <v>33</v>
      </c>
      <c r="F20" s="51" t="s">
        <v>34</v>
      </c>
      <c r="G20" s="51" t="s">
        <v>35</v>
      </c>
      <c r="H20" s="51" t="s">
        <v>36</v>
      </c>
      <c r="I20" s="51" t="s">
        <v>37</v>
      </c>
      <c r="J20" s="51" t="s">
        <v>38</v>
      </c>
      <c r="K20" s="51" t="s">
        <v>39</v>
      </c>
      <c r="L20" s="51" t="s">
        <v>40</v>
      </c>
      <c r="M20" s="51" t="s">
        <v>41</v>
      </c>
      <c r="N20" s="51" t="s">
        <v>42</v>
      </c>
      <c r="O20" s="39" t="s">
        <v>4</v>
      </c>
      <c r="P20" s="40" t="s">
        <v>46</v>
      </c>
    </row>
    <row r="21" spans="1:16" x14ac:dyDescent="0.25">
      <c r="A21" s="15" t="s">
        <v>9</v>
      </c>
      <c r="B21" s="33"/>
      <c r="C21" s="7">
        <f>January!H17</f>
        <v>92</v>
      </c>
      <c r="D21" s="7">
        <f>February!H17</f>
        <v>44</v>
      </c>
      <c r="E21" s="7">
        <v>39</v>
      </c>
      <c r="F21" s="7">
        <v>34</v>
      </c>
      <c r="G21" s="7">
        <v>47</v>
      </c>
      <c r="H21" s="8">
        <v>61</v>
      </c>
      <c r="I21" s="25">
        <v>120</v>
      </c>
      <c r="J21" s="25">
        <v>109</v>
      </c>
      <c r="K21" s="25">
        <v>90</v>
      </c>
      <c r="L21" s="25">
        <v>129</v>
      </c>
      <c r="M21" s="25">
        <v>70</v>
      </c>
      <c r="N21" s="41">
        <v>107</v>
      </c>
      <c r="O21" s="26">
        <f>SUM(C21:N21)</f>
        <v>942</v>
      </c>
      <c r="P21" s="42">
        <f>O21/O3</f>
        <v>0.31233421750663132</v>
      </c>
    </row>
    <row r="22" spans="1:16" x14ac:dyDescent="0.25">
      <c r="A22" s="15" t="s">
        <v>27</v>
      </c>
      <c r="B22" s="33"/>
      <c r="C22" s="7">
        <f>January!H18</f>
        <v>7</v>
      </c>
      <c r="D22" s="7">
        <f>February!H18</f>
        <v>1</v>
      </c>
      <c r="E22" s="7">
        <v>3</v>
      </c>
      <c r="F22" s="7">
        <v>0</v>
      </c>
      <c r="G22" s="7">
        <v>1</v>
      </c>
      <c r="H22" s="8">
        <v>6</v>
      </c>
      <c r="I22" s="25">
        <v>5</v>
      </c>
      <c r="J22" s="25">
        <v>14</v>
      </c>
      <c r="K22" s="25">
        <v>7</v>
      </c>
      <c r="L22" s="25">
        <v>10</v>
      </c>
      <c r="M22" s="25">
        <v>5</v>
      </c>
      <c r="N22" s="41">
        <v>7</v>
      </c>
      <c r="O22" s="26">
        <f t="shared" ref="O22:O27" si="5">SUM(C22:N22)</f>
        <v>66</v>
      </c>
      <c r="P22" s="42">
        <f>O22/O3</f>
        <v>2.1883289124668436E-2</v>
      </c>
    </row>
    <row r="23" spans="1:16" x14ac:dyDescent="0.25">
      <c r="A23" s="15" t="s">
        <v>10</v>
      </c>
      <c r="B23" s="33"/>
      <c r="C23" s="7">
        <f>January!H19</f>
        <v>5</v>
      </c>
      <c r="D23" s="7">
        <f>February!H19</f>
        <v>2</v>
      </c>
      <c r="E23" s="7">
        <v>1</v>
      </c>
      <c r="F23" s="7">
        <v>4</v>
      </c>
      <c r="G23" s="7">
        <v>12</v>
      </c>
      <c r="H23" s="8">
        <v>4</v>
      </c>
      <c r="I23" s="25">
        <v>4</v>
      </c>
      <c r="J23" s="25">
        <v>3</v>
      </c>
      <c r="K23" s="25">
        <v>2</v>
      </c>
      <c r="L23" s="25">
        <v>2</v>
      </c>
      <c r="M23" s="25">
        <v>3</v>
      </c>
      <c r="N23" s="41">
        <v>4</v>
      </c>
      <c r="O23" s="26">
        <f t="shared" si="5"/>
        <v>46</v>
      </c>
      <c r="P23" s="42">
        <f>O23/O3</f>
        <v>1.5251989389920425E-2</v>
      </c>
    </row>
    <row r="24" spans="1:16" x14ac:dyDescent="0.25">
      <c r="A24" s="16" t="s">
        <v>11</v>
      </c>
      <c r="B24" s="33"/>
      <c r="C24" s="7">
        <f>January!H20</f>
        <v>6</v>
      </c>
      <c r="D24" s="7">
        <f>February!H20</f>
        <v>3</v>
      </c>
      <c r="E24" s="7">
        <v>11</v>
      </c>
      <c r="F24" s="7">
        <v>2</v>
      </c>
      <c r="G24" s="7">
        <v>0</v>
      </c>
      <c r="H24" s="8">
        <v>0</v>
      </c>
      <c r="I24" s="25">
        <v>2</v>
      </c>
      <c r="J24" s="25">
        <v>1</v>
      </c>
      <c r="K24" s="25">
        <v>0</v>
      </c>
      <c r="L24" s="25">
        <v>2</v>
      </c>
      <c r="M24" s="25">
        <v>7</v>
      </c>
      <c r="N24" s="41">
        <v>2</v>
      </c>
      <c r="O24" s="26">
        <f t="shared" si="5"/>
        <v>36</v>
      </c>
      <c r="P24" s="42">
        <f>O24/O3</f>
        <v>1.1936339522546418E-2</v>
      </c>
    </row>
    <row r="25" spans="1:16" x14ac:dyDescent="0.25">
      <c r="A25" s="16" t="s">
        <v>26</v>
      </c>
      <c r="B25" s="33"/>
      <c r="C25" s="7">
        <f>January!H21</f>
        <v>64</v>
      </c>
      <c r="D25" s="7">
        <f>February!H21</f>
        <v>55</v>
      </c>
      <c r="E25" s="7">
        <v>118</v>
      </c>
      <c r="F25" s="7">
        <v>105</v>
      </c>
      <c r="G25" s="7">
        <v>83</v>
      </c>
      <c r="H25" s="8">
        <v>78</v>
      </c>
      <c r="I25" s="25">
        <v>128</v>
      </c>
      <c r="J25" s="25">
        <v>118</v>
      </c>
      <c r="K25" s="25">
        <v>83</v>
      </c>
      <c r="L25" s="25">
        <v>133</v>
      </c>
      <c r="M25" s="25">
        <v>80</v>
      </c>
      <c r="N25" s="41">
        <v>82</v>
      </c>
      <c r="O25" s="26">
        <f t="shared" si="5"/>
        <v>1127</v>
      </c>
      <c r="P25" s="42">
        <f>O25/O3</f>
        <v>0.37367374005305037</v>
      </c>
    </row>
    <row r="26" spans="1:16" s="54" customFormat="1" x14ac:dyDescent="0.25">
      <c r="A26" s="24" t="s">
        <v>25</v>
      </c>
      <c r="B26" s="43"/>
      <c r="C26" s="44">
        <f>SUM(C21:C25)</f>
        <v>174</v>
      </c>
      <c r="D26" s="44">
        <f t="shared" ref="D26:N26" si="6">SUM(D21:D25)</f>
        <v>105</v>
      </c>
      <c r="E26" s="44">
        <f t="shared" si="6"/>
        <v>172</v>
      </c>
      <c r="F26" s="44">
        <f t="shared" si="6"/>
        <v>145</v>
      </c>
      <c r="G26" s="44">
        <f t="shared" si="6"/>
        <v>143</v>
      </c>
      <c r="H26" s="44">
        <f t="shared" si="6"/>
        <v>149</v>
      </c>
      <c r="I26" s="44">
        <f t="shared" si="6"/>
        <v>259</v>
      </c>
      <c r="J26" s="44">
        <f t="shared" si="6"/>
        <v>245</v>
      </c>
      <c r="K26" s="44">
        <f t="shared" si="6"/>
        <v>182</v>
      </c>
      <c r="L26" s="44">
        <f t="shared" si="6"/>
        <v>276</v>
      </c>
      <c r="M26" s="44">
        <f t="shared" si="6"/>
        <v>165</v>
      </c>
      <c r="N26" s="44">
        <f t="shared" si="6"/>
        <v>202</v>
      </c>
      <c r="O26" s="67">
        <f t="shared" si="5"/>
        <v>2217</v>
      </c>
      <c r="P26" s="47">
        <f>100%-P27</f>
        <v>0.86704244031830235</v>
      </c>
    </row>
    <row r="27" spans="1:16" x14ac:dyDescent="0.25">
      <c r="A27" s="16" t="s">
        <v>12</v>
      </c>
      <c r="B27" s="33"/>
      <c r="C27" s="7">
        <f>January!H23</f>
        <v>3</v>
      </c>
      <c r="D27" s="7">
        <f>February!H23</f>
        <v>4</v>
      </c>
      <c r="E27" s="7">
        <v>15</v>
      </c>
      <c r="F27" s="7">
        <v>10</v>
      </c>
      <c r="G27" s="7">
        <v>35</v>
      </c>
      <c r="H27" s="8">
        <v>72</v>
      </c>
      <c r="I27" s="25">
        <v>58</v>
      </c>
      <c r="J27" s="25">
        <v>59</v>
      </c>
      <c r="K27" s="25">
        <v>44</v>
      </c>
      <c r="L27" s="25">
        <v>53</v>
      </c>
      <c r="M27" s="25">
        <v>33</v>
      </c>
      <c r="N27" s="41">
        <v>15</v>
      </c>
      <c r="O27" s="26">
        <f t="shared" si="5"/>
        <v>401</v>
      </c>
      <c r="P27" s="42">
        <f>O27/O3</f>
        <v>0.13295755968169762</v>
      </c>
    </row>
    <row r="28" spans="1:16" x14ac:dyDescent="0.25">
      <c r="A28" s="16" t="s">
        <v>52</v>
      </c>
      <c r="B28" s="33"/>
      <c r="C28" s="17">
        <f>C27/C3</f>
        <v>0.02</v>
      </c>
      <c r="D28" s="17">
        <f t="shared" ref="D28:M28" si="7">D27/D3</f>
        <v>4.3478260869565216E-2</v>
      </c>
      <c r="E28" s="17">
        <f t="shared" si="7"/>
        <v>7.3891625615763554E-2</v>
      </c>
      <c r="F28" s="17">
        <f t="shared" si="7"/>
        <v>3.787878787878788E-2</v>
      </c>
      <c r="G28" s="17">
        <f t="shared" si="7"/>
        <v>9.3085106382978719E-2</v>
      </c>
      <c r="H28" s="17">
        <f t="shared" si="7"/>
        <v>0.2099125364431487</v>
      </c>
      <c r="I28" s="17">
        <f t="shared" si="7"/>
        <v>0.20494699646643111</v>
      </c>
      <c r="J28" s="17">
        <f t="shared" si="7"/>
        <v>0.22779922779922779</v>
      </c>
      <c r="K28" s="17">
        <f t="shared" si="7"/>
        <v>0.13455657492354739</v>
      </c>
      <c r="L28" s="17">
        <f t="shared" si="7"/>
        <v>0.15727002967359049</v>
      </c>
      <c r="M28" s="17">
        <f t="shared" si="7"/>
        <v>0.13807531380753138</v>
      </c>
      <c r="N28" s="17">
        <v>0.1</v>
      </c>
      <c r="O28" s="101">
        <f>O27/O3</f>
        <v>0.13295755968169762</v>
      </c>
      <c r="P28" s="102"/>
    </row>
    <row r="29" spans="1:16" x14ac:dyDescent="0.25">
      <c r="A29" s="16" t="s">
        <v>13</v>
      </c>
      <c r="B29" s="33"/>
      <c r="C29" s="7">
        <f>January!H25</f>
        <v>2</v>
      </c>
      <c r="D29" s="7">
        <f>February!H25</f>
        <v>1</v>
      </c>
      <c r="E29" s="7">
        <v>1</v>
      </c>
      <c r="F29" s="7">
        <v>4</v>
      </c>
      <c r="G29" s="7">
        <v>17</v>
      </c>
      <c r="H29" s="8">
        <v>29</v>
      </c>
      <c r="I29" s="25">
        <v>18</v>
      </c>
      <c r="J29" s="25">
        <v>30</v>
      </c>
      <c r="K29" s="25">
        <v>32</v>
      </c>
      <c r="L29" s="25">
        <v>29</v>
      </c>
      <c r="M29" s="25">
        <v>15</v>
      </c>
      <c r="N29" s="41">
        <v>4</v>
      </c>
      <c r="O29" s="26">
        <f>SUM(C29:N29)</f>
        <v>182</v>
      </c>
      <c r="P29" s="42">
        <f>O29/O3</f>
        <v>6.0344827586206899E-2</v>
      </c>
    </row>
    <row r="30" spans="1:16" x14ac:dyDescent="0.25">
      <c r="A30" s="16" t="s">
        <v>28</v>
      </c>
      <c r="B30" s="33"/>
      <c r="C30" s="7">
        <f>January!H26</f>
        <v>2</v>
      </c>
      <c r="D30" s="7">
        <f>February!H26</f>
        <v>0</v>
      </c>
      <c r="E30" s="7">
        <v>5</v>
      </c>
      <c r="F30" s="7">
        <v>0</v>
      </c>
      <c r="G30" s="7">
        <v>3</v>
      </c>
      <c r="H30" s="8">
        <v>5</v>
      </c>
      <c r="I30" s="25">
        <v>2</v>
      </c>
      <c r="J30" s="25">
        <v>1</v>
      </c>
      <c r="K30" s="25">
        <v>12</v>
      </c>
      <c r="L30" s="25">
        <v>2</v>
      </c>
      <c r="M30" s="25">
        <v>2</v>
      </c>
      <c r="N30" s="41">
        <v>1</v>
      </c>
      <c r="O30" s="26">
        <f>SUM(C30:N30)</f>
        <v>35</v>
      </c>
      <c r="P30" s="42">
        <f>O30/O3</f>
        <v>1.1604774535809019E-2</v>
      </c>
    </row>
    <row r="31" spans="1:16" x14ac:dyDescent="0.25">
      <c r="A31" s="32" t="s">
        <v>54</v>
      </c>
      <c r="B31" s="33"/>
      <c r="C31" s="14">
        <f>C26+C27+C29+C30</f>
        <v>181</v>
      </c>
      <c r="D31" s="14">
        <f t="shared" ref="D31:N31" si="8">D26+D27+D29+D30</f>
        <v>110</v>
      </c>
      <c r="E31" s="14">
        <f t="shared" si="8"/>
        <v>193</v>
      </c>
      <c r="F31" s="14">
        <f t="shared" si="8"/>
        <v>159</v>
      </c>
      <c r="G31" s="14">
        <f t="shared" si="8"/>
        <v>198</v>
      </c>
      <c r="H31" s="14">
        <f t="shared" si="8"/>
        <v>255</v>
      </c>
      <c r="I31" s="14">
        <f t="shared" si="8"/>
        <v>337</v>
      </c>
      <c r="J31" s="14">
        <f t="shared" si="8"/>
        <v>335</v>
      </c>
      <c r="K31" s="14">
        <f t="shared" si="8"/>
        <v>270</v>
      </c>
      <c r="L31" s="14">
        <f t="shared" si="8"/>
        <v>360</v>
      </c>
      <c r="M31" s="14">
        <f t="shared" si="8"/>
        <v>215</v>
      </c>
      <c r="N31" s="14">
        <f t="shared" si="8"/>
        <v>222</v>
      </c>
      <c r="O31" s="14">
        <f>O21+O22+O23+O24+O25+O27+O29+O30</f>
        <v>2835</v>
      </c>
      <c r="P31" s="62">
        <f>O31/O3</f>
        <v>0.93998673740053051</v>
      </c>
    </row>
    <row r="32" spans="1:16" x14ac:dyDescent="0.25">
      <c r="A32" s="20"/>
      <c r="C32" s="21"/>
      <c r="D32" s="22"/>
      <c r="E32" s="21"/>
      <c r="F32" s="21"/>
      <c r="G32" s="21"/>
      <c r="H32" s="46"/>
      <c r="I32" s="46"/>
      <c r="J32" s="46"/>
      <c r="K32" s="46"/>
      <c r="L32" s="46"/>
      <c r="M32" s="46"/>
      <c r="N32" s="46"/>
      <c r="O32" s="46"/>
    </row>
    <row r="33" spans="1:15" s="54" customFormat="1" x14ac:dyDescent="0.25">
      <c r="A33" s="63"/>
      <c r="B33" s="55"/>
      <c r="C33" s="64"/>
      <c r="D33" s="64"/>
      <c r="E33" s="64"/>
      <c r="F33" s="64"/>
      <c r="G33" s="64"/>
      <c r="H33" s="38"/>
      <c r="I33" s="38"/>
      <c r="J33" s="38"/>
      <c r="K33" s="38"/>
      <c r="L33" s="38"/>
      <c r="M33" s="29" t="s">
        <v>49</v>
      </c>
      <c r="N33" s="29" t="s">
        <v>50</v>
      </c>
      <c r="O33" s="29" t="s">
        <v>7</v>
      </c>
    </row>
    <row r="34" spans="1:15" x14ac:dyDescent="0.25">
      <c r="A34" s="16" t="s">
        <v>29</v>
      </c>
      <c r="B34" s="84" t="s">
        <v>53</v>
      </c>
      <c r="C34" s="84"/>
      <c r="D34" s="84"/>
      <c r="E34" s="84"/>
      <c r="F34" s="84"/>
      <c r="G34" s="84"/>
      <c r="H34" s="84"/>
      <c r="I34" s="84"/>
      <c r="J34" s="84"/>
      <c r="K34" s="84"/>
      <c r="L34" s="34"/>
      <c r="M34" s="48">
        <f>100%-P14</f>
        <v>0.93946880790611487</v>
      </c>
      <c r="N34" s="48">
        <f>100%-P27</f>
        <v>0.86704244031830235</v>
      </c>
      <c r="O34" s="48">
        <f>AVERAGE(M34:N34)</f>
        <v>0.90325562411220861</v>
      </c>
    </row>
    <row r="35" spans="1:15" x14ac:dyDescent="0.25"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37"/>
      <c r="M35" s="60"/>
      <c r="N35" s="60"/>
      <c r="O35" s="60"/>
    </row>
    <row r="36" spans="1:15" x14ac:dyDescent="0.25"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37"/>
      <c r="M36" s="60"/>
      <c r="N36" s="60"/>
      <c r="O36" s="60"/>
    </row>
  </sheetData>
  <mergeCells count="5">
    <mergeCell ref="B34:K34"/>
    <mergeCell ref="B35:K35"/>
    <mergeCell ref="B36:K36"/>
    <mergeCell ref="O15:P15"/>
    <mergeCell ref="O28:P28"/>
  </mergeCells>
  <pageMargins left="0.7" right="0.7" top="0.75" bottom="0.75" header="0.3" footer="0.3"/>
  <pageSetup scale="77" orientation="landscape" r:id="rId1"/>
  <headerFooter>
    <oddHeader xml:space="preserve">&amp;C&amp;F
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4"/>
  <sheetViews>
    <sheetView view="pageLayout" topLeftCell="A36" zoomScaleNormal="100" workbookViewId="0">
      <selection activeCell="F45" sqref="F45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customWidth="1"/>
    <col min="10" max="15" width="9.7109375" customWidth="1"/>
    <col min="16" max="16" width="3.140625" customWidth="1"/>
    <col min="17" max="17" width="6.140625" bestFit="1" customWidth="1"/>
    <col min="18" max="18" width="7.85546875" customWidth="1"/>
  </cols>
  <sheetData>
    <row r="1" spans="1:9" s="5" customFormat="1" ht="45" x14ac:dyDescent="0.25">
      <c r="A1" s="76"/>
      <c r="B1" s="76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25">
      <c r="A2" s="77" t="s">
        <v>6</v>
      </c>
      <c r="B2" s="77"/>
      <c r="C2" s="6"/>
      <c r="D2" s="7">
        <v>40</v>
      </c>
      <c r="E2" s="8">
        <v>34</v>
      </c>
      <c r="F2" s="7">
        <v>16</v>
      </c>
      <c r="G2" s="7">
        <v>0</v>
      </c>
      <c r="H2" s="7">
        <f>SUM(D2:G2)</f>
        <v>90</v>
      </c>
      <c r="I2" s="9"/>
    </row>
    <row r="3" spans="1:9" x14ac:dyDescent="0.25">
      <c r="A3" s="77" t="s">
        <v>5</v>
      </c>
      <c r="B3" s="77"/>
      <c r="C3" s="10"/>
      <c r="D3" s="7">
        <v>45</v>
      </c>
      <c r="E3" s="8">
        <v>30</v>
      </c>
      <c r="F3" s="7">
        <v>17</v>
      </c>
      <c r="G3" s="7">
        <v>0</v>
      </c>
      <c r="H3" s="7">
        <f>SUM(D3:G3)</f>
        <v>92</v>
      </c>
      <c r="I3" s="9"/>
    </row>
    <row r="4" spans="1:9" x14ac:dyDescent="0.25">
      <c r="A4" s="78" t="s">
        <v>7</v>
      </c>
      <c r="B4" s="79"/>
      <c r="C4" s="10"/>
      <c r="D4" s="7">
        <f>SUM(D2:D3)</f>
        <v>85</v>
      </c>
      <c r="E4" s="7">
        <f>SUM(E2:E3)</f>
        <v>64</v>
      </c>
      <c r="F4" s="7">
        <f>SUM(F2:F3)</f>
        <v>33</v>
      </c>
      <c r="G4" s="7">
        <f>SUM(G2:G3)</f>
        <v>0</v>
      </c>
      <c r="H4" s="7">
        <f>SUM(H2:H3)</f>
        <v>182</v>
      </c>
      <c r="I4" s="9"/>
    </row>
    <row r="5" spans="1:9" x14ac:dyDescent="0.2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25">
      <c r="A6" s="73" t="s">
        <v>15</v>
      </c>
      <c r="B6" s="15" t="s">
        <v>9</v>
      </c>
      <c r="C6" s="10"/>
      <c r="D6" s="7">
        <v>22</v>
      </c>
      <c r="E6" s="8">
        <v>13</v>
      </c>
      <c r="F6" s="7">
        <v>9</v>
      </c>
      <c r="G6" s="7">
        <v>0</v>
      </c>
      <c r="H6" s="7">
        <f>SUM(D6:G6)</f>
        <v>44</v>
      </c>
      <c r="I6" s="9"/>
    </row>
    <row r="7" spans="1:9" x14ac:dyDescent="0.25">
      <c r="A7" s="74"/>
      <c r="B7" s="15" t="s">
        <v>27</v>
      </c>
      <c r="C7" s="10"/>
      <c r="D7" s="7">
        <v>0</v>
      </c>
      <c r="E7" s="8">
        <v>0</v>
      </c>
      <c r="F7" s="7">
        <v>0</v>
      </c>
      <c r="G7" s="7">
        <v>0</v>
      </c>
      <c r="H7" s="7">
        <f>SUM(D7:G7)</f>
        <v>0</v>
      </c>
      <c r="I7" s="9"/>
    </row>
    <row r="8" spans="1:9" x14ac:dyDescent="0.25">
      <c r="A8" s="74"/>
      <c r="B8" s="15" t="s">
        <v>10</v>
      </c>
      <c r="C8" s="10"/>
      <c r="D8" s="7">
        <v>22</v>
      </c>
      <c r="E8" s="8">
        <v>19</v>
      </c>
      <c r="F8" s="7">
        <v>1</v>
      </c>
      <c r="G8" s="7">
        <v>0</v>
      </c>
      <c r="H8" s="7">
        <f>SUM(D8:G8)</f>
        <v>42</v>
      </c>
      <c r="I8" s="9"/>
    </row>
    <row r="9" spans="1:9" x14ac:dyDescent="0.25">
      <c r="A9" s="74"/>
      <c r="B9" s="16" t="s">
        <v>11</v>
      </c>
      <c r="C9" s="10"/>
      <c r="D9" s="7">
        <v>3</v>
      </c>
      <c r="E9" s="8">
        <v>6</v>
      </c>
      <c r="F9" s="7">
        <v>2</v>
      </c>
      <c r="G9" s="7">
        <v>0</v>
      </c>
      <c r="H9" s="7">
        <f>SUM(D9:G9)</f>
        <v>11</v>
      </c>
      <c r="I9" s="9"/>
    </row>
    <row r="10" spans="1:9" x14ac:dyDescent="0.25">
      <c r="A10" s="74"/>
      <c r="B10" s="24" t="s">
        <v>25</v>
      </c>
      <c r="C10" s="10"/>
      <c r="D10" s="7">
        <f>SUM(D6:D9)</f>
        <v>47</v>
      </c>
      <c r="E10" s="7">
        <f>SUM(E6:E9)</f>
        <v>38</v>
      </c>
      <c r="F10" s="7">
        <f>SUM(F6:F9)</f>
        <v>12</v>
      </c>
      <c r="G10" s="7">
        <f>SUM(G6:G9)</f>
        <v>0</v>
      </c>
      <c r="H10" s="7">
        <f>SUM(H6:H9)</f>
        <v>97</v>
      </c>
      <c r="I10" s="9"/>
    </row>
    <row r="11" spans="1:9" x14ac:dyDescent="0.25">
      <c r="A11" s="74"/>
      <c r="B11" s="16" t="s">
        <v>12</v>
      </c>
      <c r="C11" s="10"/>
      <c r="D11" s="7">
        <v>1</v>
      </c>
      <c r="E11" s="8">
        <v>2</v>
      </c>
      <c r="F11" s="7">
        <v>2</v>
      </c>
      <c r="G11" s="7">
        <v>0</v>
      </c>
      <c r="H11" s="7">
        <f>SUM(D11:G11)</f>
        <v>5</v>
      </c>
      <c r="I11" s="9"/>
    </row>
    <row r="12" spans="1:9" x14ac:dyDescent="0.25">
      <c r="A12" s="74"/>
      <c r="B12" s="16" t="s">
        <v>52</v>
      </c>
      <c r="C12" s="10"/>
      <c r="D12" s="17">
        <f>D11/D2</f>
        <v>2.5000000000000001E-2</v>
      </c>
      <c r="E12" s="17">
        <f>E11/E2</f>
        <v>5.8823529411764705E-2</v>
      </c>
      <c r="F12" s="17">
        <f>F11/F2</f>
        <v>0.125</v>
      </c>
      <c r="G12" s="17">
        <v>0</v>
      </c>
      <c r="H12" s="17">
        <f>H11/H2</f>
        <v>5.5555555555555552E-2</v>
      </c>
      <c r="I12" s="9"/>
    </row>
    <row r="13" spans="1:9" x14ac:dyDescent="0.25">
      <c r="A13" s="74"/>
      <c r="B13" s="16" t="s">
        <v>13</v>
      </c>
      <c r="C13" s="10"/>
      <c r="D13" s="7">
        <v>0</v>
      </c>
      <c r="E13" s="8">
        <v>0</v>
      </c>
      <c r="F13" s="7">
        <v>0</v>
      </c>
      <c r="G13" s="7">
        <v>0</v>
      </c>
      <c r="H13" s="7">
        <f>SUM(D13:G13)</f>
        <v>0</v>
      </c>
      <c r="I13" s="9"/>
    </row>
    <row r="14" spans="1:9" x14ac:dyDescent="0.25">
      <c r="A14" s="74"/>
      <c r="B14" s="16" t="s">
        <v>28</v>
      </c>
      <c r="C14" s="10"/>
      <c r="D14" s="7">
        <v>0</v>
      </c>
      <c r="E14" s="8">
        <v>0</v>
      </c>
      <c r="F14" s="7">
        <v>3</v>
      </c>
      <c r="G14" s="7">
        <v>0</v>
      </c>
      <c r="H14" s="7">
        <f>SUM(D14:G14)</f>
        <v>3</v>
      </c>
      <c r="I14" s="9"/>
    </row>
    <row r="15" spans="1:9" s="54" customFormat="1" x14ac:dyDescent="0.25">
      <c r="A15" s="75"/>
      <c r="B15" s="57" t="s">
        <v>29</v>
      </c>
      <c r="C15" s="30"/>
      <c r="D15" s="58">
        <f>100%-D12</f>
        <v>0.97499999999999998</v>
      </c>
      <c r="E15" s="58">
        <f>100%-E12</f>
        <v>0.94117647058823528</v>
      </c>
      <c r="F15" s="58">
        <f>100%-F12</f>
        <v>0.875</v>
      </c>
      <c r="G15" s="58">
        <f>100%-G12</f>
        <v>1</v>
      </c>
      <c r="H15" s="58">
        <f>100%-H12</f>
        <v>0.94444444444444442</v>
      </c>
      <c r="I15" s="56"/>
    </row>
    <row r="16" spans="1:9" x14ac:dyDescent="0.25">
      <c r="A16" s="18"/>
      <c r="B16" s="12"/>
      <c r="C16" s="10"/>
      <c r="D16" s="13"/>
      <c r="E16" s="13"/>
      <c r="F16" s="13"/>
      <c r="G16" s="13"/>
      <c r="H16" s="14"/>
      <c r="I16" s="9"/>
    </row>
    <row r="17" spans="1:9" x14ac:dyDescent="0.25">
      <c r="A17" s="73" t="s">
        <v>8</v>
      </c>
      <c r="B17" s="15" t="s">
        <v>9</v>
      </c>
      <c r="C17" s="10"/>
      <c r="D17" s="7">
        <v>21</v>
      </c>
      <c r="E17" s="8">
        <v>10</v>
      </c>
      <c r="F17" s="7">
        <v>13</v>
      </c>
      <c r="G17" s="7">
        <v>0</v>
      </c>
      <c r="H17" s="7">
        <f>SUM(D17:G17)</f>
        <v>44</v>
      </c>
      <c r="I17" s="9"/>
    </row>
    <row r="18" spans="1:9" x14ac:dyDescent="0.25">
      <c r="A18" s="74"/>
      <c r="B18" s="15" t="s">
        <v>27</v>
      </c>
      <c r="C18" s="10"/>
      <c r="D18" s="7">
        <v>1</v>
      </c>
      <c r="E18" s="8">
        <v>0</v>
      </c>
      <c r="F18" s="7">
        <v>0</v>
      </c>
      <c r="G18" s="7">
        <v>0</v>
      </c>
      <c r="H18" s="7">
        <f t="shared" ref="H18:H26" si="0">SUM(D18:G18)</f>
        <v>1</v>
      </c>
      <c r="I18" s="9"/>
    </row>
    <row r="19" spans="1:9" x14ac:dyDescent="0.25">
      <c r="A19" s="74"/>
      <c r="B19" s="15" t="s">
        <v>10</v>
      </c>
      <c r="C19" s="10"/>
      <c r="D19" s="7">
        <v>2</v>
      </c>
      <c r="E19" s="8">
        <v>0</v>
      </c>
      <c r="F19" s="7">
        <v>0</v>
      </c>
      <c r="G19" s="7">
        <v>0</v>
      </c>
      <c r="H19" s="7">
        <f t="shared" si="0"/>
        <v>2</v>
      </c>
      <c r="I19" s="9"/>
    </row>
    <row r="20" spans="1:9" x14ac:dyDescent="0.25">
      <c r="A20" s="74"/>
      <c r="B20" s="16" t="s">
        <v>11</v>
      </c>
      <c r="C20" s="10"/>
      <c r="D20" s="7">
        <v>2</v>
      </c>
      <c r="E20" s="8">
        <v>0</v>
      </c>
      <c r="F20" s="7">
        <v>1</v>
      </c>
      <c r="G20" s="7">
        <v>0</v>
      </c>
      <c r="H20" s="7">
        <f t="shared" si="0"/>
        <v>3</v>
      </c>
      <c r="I20" s="9"/>
    </row>
    <row r="21" spans="1:9" x14ac:dyDescent="0.25">
      <c r="A21" s="74"/>
      <c r="B21" s="16" t="s">
        <v>26</v>
      </c>
      <c r="C21" s="10"/>
      <c r="D21" s="7">
        <v>22</v>
      </c>
      <c r="E21" s="8">
        <v>29</v>
      </c>
      <c r="F21" s="7">
        <v>4</v>
      </c>
      <c r="G21" s="7">
        <v>0</v>
      </c>
      <c r="H21" s="7">
        <f t="shared" si="0"/>
        <v>55</v>
      </c>
      <c r="I21" s="9"/>
    </row>
    <row r="22" spans="1:9" x14ac:dyDescent="0.25">
      <c r="A22" s="74"/>
      <c r="B22" s="24" t="s">
        <v>25</v>
      </c>
      <c r="C22" s="10"/>
      <c r="D22" s="7">
        <f>SUM(D17:D21)</f>
        <v>48</v>
      </c>
      <c r="E22" s="7">
        <f>SUM(E17:E21)</f>
        <v>39</v>
      </c>
      <c r="F22" s="7">
        <f>SUM(F17:F21)</f>
        <v>18</v>
      </c>
      <c r="G22" s="7">
        <f>SUM(G17:G21)</f>
        <v>0</v>
      </c>
      <c r="H22" s="7">
        <f t="shared" si="0"/>
        <v>105</v>
      </c>
      <c r="I22" s="9"/>
    </row>
    <row r="23" spans="1:9" x14ac:dyDescent="0.25">
      <c r="A23" s="74"/>
      <c r="B23" s="16" t="s">
        <v>12</v>
      </c>
      <c r="C23" s="10"/>
      <c r="D23" s="7">
        <v>2</v>
      </c>
      <c r="E23" s="8">
        <v>1</v>
      </c>
      <c r="F23" s="7">
        <v>1</v>
      </c>
      <c r="G23" s="7">
        <v>0</v>
      </c>
      <c r="H23" s="7">
        <f t="shared" si="0"/>
        <v>4</v>
      </c>
      <c r="I23" s="9"/>
    </row>
    <row r="24" spans="1:9" x14ac:dyDescent="0.25">
      <c r="A24" s="74"/>
      <c r="B24" s="16" t="s">
        <v>52</v>
      </c>
      <c r="C24" s="10"/>
      <c r="D24" s="17">
        <f>D23/D3</f>
        <v>4.4444444444444446E-2</v>
      </c>
      <c r="E24" s="17">
        <f>E23/E3</f>
        <v>3.3333333333333333E-2</v>
      </c>
      <c r="F24" s="17">
        <f>F23/F3</f>
        <v>5.8823529411764705E-2</v>
      </c>
      <c r="G24" s="17">
        <v>0</v>
      </c>
      <c r="H24" s="17">
        <f>H23/H3</f>
        <v>4.3478260869565216E-2</v>
      </c>
      <c r="I24" s="9"/>
    </row>
    <row r="25" spans="1:9" x14ac:dyDescent="0.25">
      <c r="A25" s="74"/>
      <c r="B25" s="16" t="s">
        <v>13</v>
      </c>
      <c r="C25" s="10"/>
      <c r="D25" s="7">
        <v>0</v>
      </c>
      <c r="E25" s="8">
        <v>1</v>
      </c>
      <c r="F25" s="7">
        <v>0</v>
      </c>
      <c r="G25" s="7">
        <v>0</v>
      </c>
      <c r="H25" s="7">
        <f t="shared" si="0"/>
        <v>1</v>
      </c>
      <c r="I25" s="9"/>
    </row>
    <row r="26" spans="1:9" x14ac:dyDescent="0.25">
      <c r="A26" s="74"/>
      <c r="B26" s="16" t="s">
        <v>28</v>
      </c>
      <c r="C26" s="10"/>
      <c r="D26" s="7">
        <v>0</v>
      </c>
      <c r="E26" s="8">
        <v>0</v>
      </c>
      <c r="F26" s="7">
        <v>0</v>
      </c>
      <c r="G26" s="7">
        <v>0</v>
      </c>
      <c r="H26" s="7">
        <f t="shared" si="0"/>
        <v>0</v>
      </c>
      <c r="I26" s="9"/>
    </row>
    <row r="27" spans="1:9" s="54" customFormat="1" x14ac:dyDescent="0.25">
      <c r="A27" s="75"/>
      <c r="B27" s="61" t="s">
        <v>30</v>
      </c>
      <c r="C27" s="30"/>
      <c r="D27" s="58">
        <f>100%-D24</f>
        <v>0.9555555555555556</v>
      </c>
      <c r="E27" s="58">
        <f>100%-E24</f>
        <v>0.96666666666666667</v>
      </c>
      <c r="F27" s="58">
        <f>100%-F24</f>
        <v>0.94117647058823528</v>
      </c>
      <c r="G27" s="58">
        <f>100%-G24</f>
        <v>1</v>
      </c>
      <c r="H27" s="58">
        <f>100%-H24</f>
        <v>0.95652173913043481</v>
      </c>
      <c r="I27" s="56"/>
    </row>
    <row r="28" spans="1:9" x14ac:dyDescent="0.25">
      <c r="A28" s="18"/>
      <c r="B28" s="12"/>
      <c r="C28" s="10"/>
      <c r="D28" s="13"/>
      <c r="E28" s="13"/>
      <c r="F28" s="13"/>
      <c r="G28" s="13"/>
      <c r="H28" s="14"/>
      <c r="I28" s="9"/>
    </row>
    <row r="29" spans="1:9" x14ac:dyDescent="0.25">
      <c r="A29" s="7" t="s">
        <v>16</v>
      </c>
      <c r="B29" s="16" t="s">
        <v>17</v>
      </c>
      <c r="C29" s="10"/>
      <c r="D29" s="7">
        <v>0</v>
      </c>
      <c r="E29" s="8">
        <v>0</v>
      </c>
      <c r="F29" s="7">
        <v>0</v>
      </c>
      <c r="G29" s="7">
        <v>0</v>
      </c>
      <c r="H29" s="7">
        <v>0</v>
      </c>
      <c r="I29" s="9"/>
    </row>
    <row r="30" spans="1:9" x14ac:dyDescent="0.25">
      <c r="A30" s="19"/>
      <c r="B30" s="12"/>
      <c r="C30" s="10"/>
      <c r="D30" s="13"/>
      <c r="E30" s="13"/>
      <c r="F30" s="13"/>
      <c r="G30" s="13"/>
      <c r="H30" s="14"/>
      <c r="I30" s="9"/>
    </row>
    <row r="31" spans="1:9" x14ac:dyDescent="0.25">
      <c r="A31" s="65" t="s">
        <v>4</v>
      </c>
      <c r="B31" s="66" t="s">
        <v>14</v>
      </c>
      <c r="C31" s="30"/>
      <c r="D31" s="80">
        <f>(H15+H27)/2</f>
        <v>0.95048309178743962</v>
      </c>
      <c r="E31" s="81"/>
      <c r="F31" s="81"/>
      <c r="G31" s="81"/>
      <c r="H31" s="82"/>
      <c r="I31" s="9"/>
    </row>
    <row r="32" spans="1:9" x14ac:dyDescent="0.25">
      <c r="I32" s="9"/>
    </row>
    <row r="33" spans="1:18" x14ac:dyDescent="0.25">
      <c r="I33" s="9"/>
    </row>
    <row r="34" spans="1:18" x14ac:dyDescent="0.25">
      <c r="B34" s="77" t="s">
        <v>18</v>
      </c>
      <c r="C34" s="77"/>
      <c r="D34" s="77"/>
      <c r="E34" s="77"/>
      <c r="F34" s="77"/>
      <c r="I34" s="9"/>
    </row>
    <row r="35" spans="1:18" x14ac:dyDescent="0.25">
      <c r="A35" s="15"/>
      <c r="B35" s="83" t="s">
        <v>19</v>
      </c>
      <c r="C35" s="84"/>
      <c r="D35" s="84"/>
      <c r="E35" s="23"/>
      <c r="F35" s="23" t="s">
        <v>4</v>
      </c>
      <c r="I35" s="9"/>
    </row>
    <row r="36" spans="1:18" x14ac:dyDescent="0.25">
      <c r="A36" s="85" t="s">
        <v>24</v>
      </c>
      <c r="B36" s="84" t="s">
        <v>20</v>
      </c>
      <c r="C36" s="84"/>
      <c r="D36" s="84"/>
      <c r="E36" s="15"/>
      <c r="F36" s="15">
        <v>4</v>
      </c>
      <c r="I36" s="9"/>
    </row>
    <row r="37" spans="1:18" x14ac:dyDescent="0.25">
      <c r="A37" s="85"/>
      <c r="B37" s="86" t="s">
        <v>21</v>
      </c>
      <c r="C37" s="87"/>
      <c r="D37" s="88"/>
      <c r="E37" s="15"/>
      <c r="F37" s="15"/>
      <c r="I37" s="9"/>
    </row>
    <row r="38" spans="1:18" x14ac:dyDescent="0.25">
      <c r="A38" s="85"/>
      <c r="B38" s="86" t="s">
        <v>22</v>
      </c>
      <c r="C38" s="87"/>
      <c r="D38" s="88"/>
      <c r="E38" s="15"/>
      <c r="F38" s="15">
        <v>3</v>
      </c>
    </row>
    <row r="39" spans="1:18" x14ac:dyDescent="0.25">
      <c r="A39" s="85"/>
      <c r="B39" s="84" t="s">
        <v>23</v>
      </c>
      <c r="C39" s="84"/>
      <c r="D39" s="84"/>
      <c r="E39" s="15"/>
      <c r="F39" s="15">
        <v>1</v>
      </c>
    </row>
    <row r="40" spans="1:18" s="21" customFormat="1" x14ac:dyDescent="0.25">
      <c r="A40" s="15"/>
      <c r="B40" s="84"/>
      <c r="C40" s="84"/>
      <c r="D40" s="84"/>
      <c r="E40" s="23" t="s">
        <v>4</v>
      </c>
      <c r="F40" s="23">
        <f>SUM(F36:F39)</f>
        <v>8</v>
      </c>
      <c r="I40"/>
      <c r="J40"/>
      <c r="K40"/>
      <c r="L40"/>
      <c r="M40"/>
      <c r="N40"/>
      <c r="O40"/>
      <c r="P40"/>
      <c r="Q40"/>
      <c r="R40"/>
    </row>
    <row r="41" spans="1:18" s="21" customFormat="1" x14ac:dyDescent="0.25">
      <c r="A41" s="85" t="s">
        <v>55</v>
      </c>
      <c r="B41" s="84" t="s">
        <v>57</v>
      </c>
      <c r="C41" s="84"/>
      <c r="D41" s="84"/>
      <c r="E41" s="15"/>
      <c r="F41" s="15">
        <v>1</v>
      </c>
      <c r="I41"/>
      <c r="J41"/>
      <c r="K41"/>
      <c r="L41"/>
      <c r="M41"/>
      <c r="N41"/>
      <c r="O41"/>
      <c r="P41"/>
      <c r="Q41"/>
      <c r="R41"/>
    </row>
    <row r="42" spans="1:18" s="21" customFormat="1" x14ac:dyDescent="0.25">
      <c r="A42" s="85"/>
      <c r="B42" s="86" t="s">
        <v>22</v>
      </c>
      <c r="C42" s="87"/>
      <c r="D42" s="88"/>
      <c r="E42" s="15"/>
      <c r="F42" s="15">
        <v>1</v>
      </c>
      <c r="I42"/>
      <c r="J42"/>
      <c r="K42"/>
      <c r="L42"/>
      <c r="M42"/>
      <c r="N42"/>
      <c r="O42"/>
      <c r="P42"/>
      <c r="Q42"/>
      <c r="R42"/>
    </row>
    <row r="43" spans="1:18" s="21" customFormat="1" x14ac:dyDescent="0.25">
      <c r="A43" s="85"/>
      <c r="B43" s="84" t="s">
        <v>23</v>
      </c>
      <c r="C43" s="84"/>
      <c r="D43" s="84"/>
      <c r="E43" s="15"/>
      <c r="F43" s="15">
        <v>2</v>
      </c>
      <c r="I43"/>
      <c r="J43"/>
      <c r="K43"/>
      <c r="L43"/>
      <c r="M43"/>
      <c r="N43"/>
      <c r="O43"/>
      <c r="P43"/>
      <c r="Q43"/>
      <c r="R43"/>
    </row>
    <row r="44" spans="1:18" s="21" customFormat="1" x14ac:dyDescent="0.25">
      <c r="A44" s="15"/>
      <c r="B44" s="84"/>
      <c r="C44" s="84"/>
      <c r="D44" s="84"/>
      <c r="E44" s="23" t="s">
        <v>4</v>
      </c>
      <c r="F44" s="23">
        <f>SUM(F41:F43)</f>
        <v>4</v>
      </c>
      <c r="I44"/>
      <c r="J44"/>
      <c r="K44"/>
      <c r="L44"/>
      <c r="M44"/>
      <c r="N44"/>
      <c r="O44"/>
      <c r="P44"/>
      <c r="Q44"/>
      <c r="R44"/>
    </row>
  </sheetData>
  <mergeCells count="20">
    <mergeCell ref="A17:A27"/>
    <mergeCell ref="A1:B1"/>
    <mergeCell ref="A2:B2"/>
    <mergeCell ref="A3:B3"/>
    <mergeCell ref="A4:B4"/>
    <mergeCell ref="A6:A15"/>
    <mergeCell ref="B44:D44"/>
    <mergeCell ref="D31:H31"/>
    <mergeCell ref="B34:F34"/>
    <mergeCell ref="B35:D35"/>
    <mergeCell ref="A36:A39"/>
    <mergeCell ref="B36:D36"/>
    <mergeCell ref="B37:D37"/>
    <mergeCell ref="B38:D38"/>
    <mergeCell ref="B39:D39"/>
    <mergeCell ref="B40:D40"/>
    <mergeCell ref="A41:A43"/>
    <mergeCell ref="B41:D41"/>
    <mergeCell ref="B42:D42"/>
    <mergeCell ref="B43:D43"/>
  </mergeCells>
  <pageMargins left="0.7" right="0.7" top="0.75" bottom="0.75" header="0.3" footer="0.3"/>
  <pageSetup scale="96" orientation="portrait" r:id="rId1"/>
  <headerFooter>
    <oddHeader>&amp;C&amp;F</oddHead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4"/>
  <sheetViews>
    <sheetView view="pageLayout" topLeftCell="A16" zoomScaleNormal="100" workbookViewId="0">
      <selection activeCell="H22" sqref="H22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customWidth="1"/>
    <col min="10" max="15" width="9.7109375" customWidth="1"/>
    <col min="16" max="16" width="3.140625" customWidth="1"/>
    <col min="17" max="17" width="6.140625" bestFit="1" customWidth="1"/>
    <col min="18" max="18" width="7.85546875" customWidth="1"/>
  </cols>
  <sheetData>
    <row r="1" spans="1:9" s="5" customFormat="1" ht="45" x14ac:dyDescent="0.25">
      <c r="A1" s="76"/>
      <c r="B1" s="76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25">
      <c r="A2" s="77" t="s">
        <v>6</v>
      </c>
      <c r="B2" s="77"/>
      <c r="C2" s="6"/>
      <c r="D2" s="7">
        <v>69</v>
      </c>
      <c r="E2" s="8">
        <v>41</v>
      </c>
      <c r="F2" s="7">
        <v>46</v>
      </c>
      <c r="G2" s="7">
        <v>3</v>
      </c>
      <c r="H2" s="7">
        <f>SUM(D2:G2)</f>
        <v>159</v>
      </c>
      <c r="I2" s="9"/>
    </row>
    <row r="3" spans="1:9" x14ac:dyDescent="0.25">
      <c r="A3" s="77" t="s">
        <v>5</v>
      </c>
      <c r="B3" s="77"/>
      <c r="C3" s="10"/>
      <c r="D3" s="7">
        <v>66</v>
      </c>
      <c r="E3" s="8">
        <v>99</v>
      </c>
      <c r="F3" s="7">
        <v>38</v>
      </c>
      <c r="G3" s="7">
        <v>0</v>
      </c>
      <c r="H3" s="7">
        <f>SUM(D3:G3)</f>
        <v>203</v>
      </c>
      <c r="I3" s="9"/>
    </row>
    <row r="4" spans="1:9" x14ac:dyDescent="0.25">
      <c r="A4" s="78" t="s">
        <v>7</v>
      </c>
      <c r="B4" s="79"/>
      <c r="C4" s="10"/>
      <c r="D4" s="7">
        <f>SUM(D2:D3)</f>
        <v>135</v>
      </c>
      <c r="E4" s="7">
        <f>SUM(E2:E3)</f>
        <v>140</v>
      </c>
      <c r="F4" s="7">
        <f>SUM(F2:F3)</f>
        <v>84</v>
      </c>
      <c r="G4" s="7">
        <f>SUM(G2:G3)</f>
        <v>3</v>
      </c>
      <c r="H4" s="7">
        <f>SUM(H2:H3)</f>
        <v>362</v>
      </c>
      <c r="I4" s="9"/>
    </row>
    <row r="5" spans="1:9" x14ac:dyDescent="0.2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25">
      <c r="A6" s="73" t="s">
        <v>15</v>
      </c>
      <c r="B6" s="15" t="s">
        <v>9</v>
      </c>
      <c r="C6" s="10"/>
      <c r="D6" s="7">
        <v>21</v>
      </c>
      <c r="E6" s="8">
        <v>13</v>
      </c>
      <c r="F6" s="7">
        <v>19</v>
      </c>
      <c r="G6" s="7">
        <v>0</v>
      </c>
      <c r="H6" s="7">
        <f t="shared" ref="H6:H11" si="0">SUM(D6:G6)</f>
        <v>53</v>
      </c>
      <c r="I6" s="9"/>
    </row>
    <row r="7" spans="1:9" x14ac:dyDescent="0.25">
      <c r="A7" s="74"/>
      <c r="B7" s="15" t="s">
        <v>27</v>
      </c>
      <c r="C7" s="10"/>
      <c r="D7" s="7">
        <v>0</v>
      </c>
      <c r="E7" s="8">
        <v>1</v>
      </c>
      <c r="F7" s="7">
        <v>1</v>
      </c>
      <c r="G7" s="7">
        <v>0</v>
      </c>
      <c r="H7" s="7">
        <f t="shared" si="0"/>
        <v>2</v>
      </c>
      <c r="I7" s="9"/>
    </row>
    <row r="8" spans="1:9" x14ac:dyDescent="0.25">
      <c r="A8" s="74"/>
      <c r="B8" s="15" t="s">
        <v>10</v>
      </c>
      <c r="C8" s="10"/>
      <c r="D8" s="7">
        <v>24</v>
      </c>
      <c r="E8" s="8">
        <v>11</v>
      </c>
      <c r="F8" s="7">
        <v>2</v>
      </c>
      <c r="G8" s="7">
        <v>2</v>
      </c>
      <c r="H8" s="7">
        <f t="shared" si="0"/>
        <v>39</v>
      </c>
      <c r="I8" s="9"/>
    </row>
    <row r="9" spans="1:9" x14ac:dyDescent="0.25">
      <c r="A9" s="74"/>
      <c r="B9" s="16" t="s">
        <v>11</v>
      </c>
      <c r="C9" s="10"/>
      <c r="D9" s="7">
        <v>4</v>
      </c>
      <c r="E9" s="8">
        <v>2</v>
      </c>
      <c r="F9" s="7">
        <v>6</v>
      </c>
      <c r="G9" s="7">
        <v>0</v>
      </c>
      <c r="H9" s="7">
        <f t="shared" si="0"/>
        <v>12</v>
      </c>
      <c r="I9" s="9"/>
    </row>
    <row r="10" spans="1:9" x14ac:dyDescent="0.25">
      <c r="A10" s="74"/>
      <c r="B10" s="24" t="s">
        <v>25</v>
      </c>
      <c r="C10" s="10"/>
      <c r="D10" s="7">
        <f>SUM(D6:D9)</f>
        <v>49</v>
      </c>
      <c r="E10" s="7">
        <f>SUM(E6:E9)</f>
        <v>27</v>
      </c>
      <c r="F10" s="7">
        <f>SUM(F6:F9)</f>
        <v>28</v>
      </c>
      <c r="G10" s="7">
        <f>SUM(G6:G9)</f>
        <v>2</v>
      </c>
      <c r="H10" s="7">
        <f t="shared" si="0"/>
        <v>106</v>
      </c>
      <c r="I10" s="9"/>
    </row>
    <row r="11" spans="1:9" x14ac:dyDescent="0.25">
      <c r="A11" s="74"/>
      <c r="B11" s="16" t="s">
        <v>12</v>
      </c>
      <c r="C11" s="10"/>
      <c r="D11" s="7">
        <v>4</v>
      </c>
      <c r="E11" s="8">
        <v>0</v>
      </c>
      <c r="F11" s="7">
        <v>1</v>
      </c>
      <c r="G11" s="7">
        <v>0</v>
      </c>
      <c r="H11" s="7">
        <f t="shared" si="0"/>
        <v>5</v>
      </c>
      <c r="I11" s="9"/>
    </row>
    <row r="12" spans="1:9" x14ac:dyDescent="0.25">
      <c r="A12" s="74"/>
      <c r="B12" s="16" t="s">
        <v>52</v>
      </c>
      <c r="C12" s="10"/>
      <c r="D12" s="17">
        <f>D11/D2</f>
        <v>5.7971014492753624E-2</v>
      </c>
      <c r="E12" s="17">
        <f>E11/E2</f>
        <v>0</v>
      </c>
      <c r="F12" s="17">
        <f>F11/F2</f>
        <v>2.1739130434782608E-2</v>
      </c>
      <c r="G12" s="17">
        <f>G11/G2</f>
        <v>0</v>
      </c>
      <c r="H12" s="17">
        <f>H11/H2</f>
        <v>3.1446540880503145E-2</v>
      </c>
      <c r="I12" s="9"/>
    </row>
    <row r="13" spans="1:9" x14ac:dyDescent="0.25">
      <c r="A13" s="74"/>
      <c r="B13" s="16" t="s">
        <v>13</v>
      </c>
      <c r="C13" s="10"/>
      <c r="D13" s="7">
        <v>0</v>
      </c>
      <c r="E13" s="8">
        <v>1</v>
      </c>
      <c r="F13" s="7">
        <v>0</v>
      </c>
      <c r="G13" s="7">
        <v>0</v>
      </c>
      <c r="H13" s="7">
        <f>SUM(D13:G13)</f>
        <v>1</v>
      </c>
      <c r="I13" s="9"/>
    </row>
    <row r="14" spans="1:9" x14ac:dyDescent="0.25">
      <c r="A14" s="74"/>
      <c r="B14" s="16" t="s">
        <v>28</v>
      </c>
      <c r="C14" s="10"/>
      <c r="D14" s="7">
        <v>0</v>
      </c>
      <c r="E14" s="8">
        <v>0</v>
      </c>
      <c r="F14" s="7">
        <v>9</v>
      </c>
      <c r="G14" s="7">
        <v>0</v>
      </c>
      <c r="H14" s="7">
        <f>SUM(D14:G14)</f>
        <v>9</v>
      </c>
      <c r="I14" s="9"/>
    </row>
    <row r="15" spans="1:9" s="54" customFormat="1" x14ac:dyDescent="0.25">
      <c r="A15" s="75"/>
      <c r="B15" s="57" t="s">
        <v>29</v>
      </c>
      <c r="C15" s="30"/>
      <c r="D15" s="58">
        <f>100%-D12</f>
        <v>0.94202898550724634</v>
      </c>
      <c r="E15" s="58">
        <f>100%-E12</f>
        <v>1</v>
      </c>
      <c r="F15" s="58">
        <f>100%-F12</f>
        <v>0.97826086956521741</v>
      </c>
      <c r="G15" s="58">
        <f>100%-G12</f>
        <v>1</v>
      </c>
      <c r="H15" s="58">
        <f>100%-H12</f>
        <v>0.96855345911949686</v>
      </c>
      <c r="I15" s="56"/>
    </row>
    <row r="16" spans="1:9" x14ac:dyDescent="0.25">
      <c r="A16" s="18"/>
      <c r="B16" s="12"/>
      <c r="C16" s="10"/>
      <c r="D16" s="13"/>
      <c r="E16" s="13"/>
      <c r="F16" s="13"/>
      <c r="G16" s="13"/>
      <c r="H16" s="14"/>
      <c r="I16" s="9"/>
    </row>
    <row r="17" spans="1:9" x14ac:dyDescent="0.25">
      <c r="A17" s="73" t="s">
        <v>8</v>
      </c>
      <c r="B17" s="15" t="s">
        <v>9</v>
      </c>
      <c r="C17" s="10"/>
      <c r="D17" s="7">
        <v>15</v>
      </c>
      <c r="E17" s="8">
        <v>9</v>
      </c>
      <c r="F17" s="7">
        <v>15</v>
      </c>
      <c r="G17" s="7">
        <v>0</v>
      </c>
      <c r="H17" s="7">
        <f>SUM(D17:G17)</f>
        <v>39</v>
      </c>
      <c r="I17" s="9"/>
    </row>
    <row r="18" spans="1:9" x14ac:dyDescent="0.25">
      <c r="A18" s="74"/>
      <c r="B18" s="15" t="s">
        <v>27</v>
      </c>
      <c r="C18" s="10"/>
      <c r="D18" s="7">
        <v>2</v>
      </c>
      <c r="E18" s="8">
        <v>1</v>
      </c>
      <c r="F18" s="7">
        <v>0</v>
      </c>
      <c r="G18" s="7">
        <v>0</v>
      </c>
      <c r="H18" s="7">
        <f>SUM(D18:G18)</f>
        <v>3</v>
      </c>
      <c r="I18" s="9"/>
    </row>
    <row r="19" spans="1:9" x14ac:dyDescent="0.25">
      <c r="A19" s="74"/>
      <c r="B19" s="15" t="s">
        <v>10</v>
      </c>
      <c r="C19" s="10"/>
      <c r="D19" s="7">
        <v>1</v>
      </c>
      <c r="E19" s="8">
        <v>0</v>
      </c>
      <c r="F19" s="7">
        <v>0</v>
      </c>
      <c r="G19" s="7">
        <v>0</v>
      </c>
      <c r="H19" s="7">
        <f>SUM(D19:G19)</f>
        <v>1</v>
      </c>
      <c r="I19" s="9"/>
    </row>
    <row r="20" spans="1:9" x14ac:dyDescent="0.25">
      <c r="A20" s="74"/>
      <c r="B20" s="16" t="s">
        <v>11</v>
      </c>
      <c r="C20" s="10"/>
      <c r="D20" s="7">
        <v>5</v>
      </c>
      <c r="E20" s="8">
        <v>5</v>
      </c>
      <c r="F20" s="7">
        <v>1</v>
      </c>
      <c r="G20" s="7">
        <v>0</v>
      </c>
      <c r="H20" s="7">
        <f>SUM(D20:G20)</f>
        <v>11</v>
      </c>
      <c r="I20" s="9"/>
    </row>
    <row r="21" spans="1:9" x14ac:dyDescent="0.25">
      <c r="A21" s="74"/>
      <c r="B21" s="16" t="s">
        <v>26</v>
      </c>
      <c r="C21" s="10"/>
      <c r="D21" s="7">
        <v>26</v>
      </c>
      <c r="E21" s="8">
        <v>73</v>
      </c>
      <c r="F21" s="7">
        <v>19</v>
      </c>
      <c r="G21" s="7">
        <v>0</v>
      </c>
      <c r="H21" s="7">
        <f>SUM(D21:G21)</f>
        <v>118</v>
      </c>
      <c r="I21" s="9"/>
    </row>
    <row r="22" spans="1:9" x14ac:dyDescent="0.25">
      <c r="A22" s="74"/>
      <c r="B22" s="24" t="s">
        <v>25</v>
      </c>
      <c r="C22" s="10"/>
      <c r="D22" s="7">
        <f>SUM(D17:D21)</f>
        <v>49</v>
      </c>
      <c r="E22" s="7">
        <f>SUM(E17:E21)</f>
        <v>88</v>
      </c>
      <c r="F22" s="7">
        <f>SUM(F17:F21)</f>
        <v>35</v>
      </c>
      <c r="G22" s="7">
        <f>SUM(G17:G21)</f>
        <v>0</v>
      </c>
      <c r="H22" s="7">
        <f>SUM(H17:H21)</f>
        <v>172</v>
      </c>
      <c r="I22" s="9"/>
    </row>
    <row r="23" spans="1:9" x14ac:dyDescent="0.25">
      <c r="A23" s="74"/>
      <c r="B23" s="16" t="s">
        <v>12</v>
      </c>
      <c r="C23" s="10"/>
      <c r="D23" s="7">
        <v>10</v>
      </c>
      <c r="E23" s="8">
        <v>4</v>
      </c>
      <c r="F23" s="7">
        <v>1</v>
      </c>
      <c r="G23" s="7">
        <v>0</v>
      </c>
      <c r="H23" s="7">
        <f>SUM(D23:G23)</f>
        <v>15</v>
      </c>
      <c r="I23" s="9"/>
    </row>
    <row r="24" spans="1:9" x14ac:dyDescent="0.25">
      <c r="A24" s="74"/>
      <c r="B24" s="16" t="s">
        <v>52</v>
      </c>
      <c r="C24" s="10"/>
      <c r="D24" s="17">
        <f>D23/D3</f>
        <v>0.15151515151515152</v>
      </c>
      <c r="E24" s="17">
        <f>E23/E3</f>
        <v>4.0404040404040407E-2</v>
      </c>
      <c r="F24" s="17">
        <f>F23/F3</f>
        <v>2.6315789473684209E-2</v>
      </c>
      <c r="G24" s="17">
        <v>0</v>
      </c>
      <c r="H24" s="17">
        <f>H23/H3</f>
        <v>7.3891625615763554E-2</v>
      </c>
      <c r="I24" s="9"/>
    </row>
    <row r="25" spans="1:9" x14ac:dyDescent="0.25">
      <c r="A25" s="74"/>
      <c r="B25" s="16" t="s">
        <v>13</v>
      </c>
      <c r="C25" s="10"/>
      <c r="D25" s="7">
        <v>0</v>
      </c>
      <c r="E25" s="8">
        <v>1</v>
      </c>
      <c r="F25" s="7">
        <v>0</v>
      </c>
      <c r="G25" s="7">
        <v>0</v>
      </c>
      <c r="H25" s="7">
        <f>SUM(D25:G25)</f>
        <v>1</v>
      </c>
      <c r="I25" s="9"/>
    </row>
    <row r="26" spans="1:9" x14ac:dyDescent="0.25">
      <c r="A26" s="74"/>
      <c r="B26" s="16" t="s">
        <v>28</v>
      </c>
      <c r="C26" s="10"/>
      <c r="D26" s="7">
        <v>0</v>
      </c>
      <c r="E26" s="8">
        <v>0</v>
      </c>
      <c r="F26" s="7">
        <v>5</v>
      </c>
      <c r="G26" s="7">
        <v>0</v>
      </c>
      <c r="H26" s="7">
        <f>SUM(D26:G26)</f>
        <v>5</v>
      </c>
      <c r="I26" s="9"/>
    </row>
    <row r="27" spans="1:9" s="54" customFormat="1" x14ac:dyDescent="0.25">
      <c r="A27" s="75"/>
      <c r="B27" s="61" t="s">
        <v>30</v>
      </c>
      <c r="C27" s="30"/>
      <c r="D27" s="58">
        <f>100%-D24</f>
        <v>0.84848484848484851</v>
      </c>
      <c r="E27" s="58">
        <f>100%-E24</f>
        <v>0.95959595959595956</v>
      </c>
      <c r="F27" s="58">
        <f>100%-F24</f>
        <v>0.97368421052631582</v>
      </c>
      <c r="G27" s="58">
        <v>1</v>
      </c>
      <c r="H27" s="58">
        <f>100%-H24</f>
        <v>0.92610837438423643</v>
      </c>
      <c r="I27" s="56"/>
    </row>
    <row r="28" spans="1:9" x14ac:dyDescent="0.25">
      <c r="A28" s="18"/>
      <c r="B28" s="12"/>
      <c r="C28" s="10"/>
      <c r="D28" s="13"/>
      <c r="E28" s="13"/>
      <c r="F28" s="13"/>
      <c r="G28" s="13"/>
      <c r="H28" s="14"/>
      <c r="I28" s="9"/>
    </row>
    <row r="29" spans="1:9" x14ac:dyDescent="0.25">
      <c r="A29" s="7" t="s">
        <v>16</v>
      </c>
      <c r="B29" s="16" t="s">
        <v>17</v>
      </c>
      <c r="C29" s="10"/>
      <c r="D29" s="7">
        <v>0</v>
      </c>
      <c r="E29" s="8">
        <v>0</v>
      </c>
      <c r="F29" s="7">
        <v>0</v>
      </c>
      <c r="G29" s="7">
        <v>0</v>
      </c>
      <c r="H29" s="7">
        <v>0</v>
      </c>
      <c r="I29" s="9"/>
    </row>
    <row r="30" spans="1:9" x14ac:dyDescent="0.25">
      <c r="A30" s="19"/>
      <c r="B30" s="12"/>
      <c r="C30" s="10"/>
      <c r="D30" s="13"/>
      <c r="E30" s="13"/>
      <c r="F30" s="13"/>
      <c r="G30" s="13"/>
      <c r="H30" s="14"/>
      <c r="I30" s="9"/>
    </row>
    <row r="31" spans="1:9" x14ac:dyDescent="0.25">
      <c r="A31" s="65" t="s">
        <v>4</v>
      </c>
      <c r="B31" s="66" t="s">
        <v>14</v>
      </c>
      <c r="C31" s="30"/>
      <c r="D31" s="80">
        <f>(H15+H27)/2</f>
        <v>0.94733091675186665</v>
      </c>
      <c r="E31" s="81"/>
      <c r="F31" s="81"/>
      <c r="G31" s="81"/>
      <c r="H31" s="82"/>
      <c r="I31" s="9"/>
    </row>
    <row r="32" spans="1:9" x14ac:dyDescent="0.25">
      <c r="I32" s="9"/>
    </row>
    <row r="33" spans="1:18" x14ac:dyDescent="0.25">
      <c r="I33" s="9"/>
    </row>
    <row r="34" spans="1:18" x14ac:dyDescent="0.25">
      <c r="B34" s="77" t="s">
        <v>18</v>
      </c>
      <c r="C34" s="77"/>
      <c r="D34" s="77"/>
      <c r="E34" s="77"/>
      <c r="F34" s="77"/>
      <c r="I34" s="9"/>
    </row>
    <row r="35" spans="1:18" x14ac:dyDescent="0.25">
      <c r="A35" s="15"/>
      <c r="B35" s="83" t="s">
        <v>19</v>
      </c>
      <c r="C35" s="84"/>
      <c r="D35" s="84"/>
      <c r="E35" s="23"/>
      <c r="F35" s="23" t="s">
        <v>4</v>
      </c>
      <c r="I35" s="9"/>
    </row>
    <row r="36" spans="1:18" x14ac:dyDescent="0.25">
      <c r="A36" s="85" t="s">
        <v>24</v>
      </c>
      <c r="B36" s="84" t="s">
        <v>20</v>
      </c>
      <c r="C36" s="84"/>
      <c r="D36" s="84"/>
      <c r="E36" s="15"/>
      <c r="F36" s="15">
        <v>3</v>
      </c>
      <c r="I36" s="9"/>
    </row>
    <row r="37" spans="1:18" x14ac:dyDescent="0.25">
      <c r="A37" s="85"/>
      <c r="B37" s="86" t="s">
        <v>21</v>
      </c>
      <c r="C37" s="87"/>
      <c r="D37" s="88"/>
      <c r="E37" s="15"/>
      <c r="F37" s="15"/>
      <c r="I37" s="9"/>
    </row>
    <row r="38" spans="1:18" x14ac:dyDescent="0.25">
      <c r="A38" s="85"/>
      <c r="B38" s="86" t="s">
        <v>22</v>
      </c>
      <c r="C38" s="87"/>
      <c r="D38" s="88"/>
      <c r="E38" s="15"/>
      <c r="F38" s="15">
        <v>9</v>
      </c>
    </row>
    <row r="39" spans="1:18" x14ac:dyDescent="0.25">
      <c r="A39" s="85"/>
      <c r="B39" s="84" t="s">
        <v>23</v>
      </c>
      <c r="C39" s="84"/>
      <c r="D39" s="84"/>
      <c r="E39" s="15"/>
      <c r="F39" s="15">
        <v>2</v>
      </c>
    </row>
    <row r="40" spans="1:18" s="21" customFormat="1" x14ac:dyDescent="0.25">
      <c r="A40" s="15"/>
      <c r="B40" s="84"/>
      <c r="C40" s="84"/>
      <c r="D40" s="84"/>
      <c r="E40" s="23" t="s">
        <v>4</v>
      </c>
      <c r="F40" s="23">
        <f>SUM(F36:F39)</f>
        <v>14</v>
      </c>
      <c r="I40"/>
      <c r="J40"/>
      <c r="K40"/>
      <c r="L40"/>
      <c r="M40"/>
      <c r="N40"/>
      <c r="O40"/>
      <c r="P40"/>
      <c r="Q40"/>
      <c r="R40"/>
    </row>
    <row r="41" spans="1:18" s="21" customFormat="1" x14ac:dyDescent="0.25">
      <c r="A41" s="85" t="s">
        <v>55</v>
      </c>
      <c r="B41" s="84" t="s">
        <v>58</v>
      </c>
      <c r="C41" s="84"/>
      <c r="D41" s="84"/>
      <c r="E41" s="15"/>
      <c r="F41" s="15">
        <v>2</v>
      </c>
      <c r="I41"/>
      <c r="J41"/>
      <c r="K41"/>
      <c r="L41"/>
      <c r="M41"/>
      <c r="N41"/>
      <c r="O41"/>
      <c r="P41"/>
      <c r="Q41"/>
      <c r="R41"/>
    </row>
    <row r="42" spans="1:18" s="21" customFormat="1" x14ac:dyDescent="0.25">
      <c r="A42" s="85"/>
      <c r="B42" s="86" t="s">
        <v>22</v>
      </c>
      <c r="C42" s="87"/>
      <c r="D42" s="88"/>
      <c r="E42" s="15"/>
      <c r="F42" s="15">
        <v>5</v>
      </c>
      <c r="I42"/>
      <c r="J42"/>
      <c r="K42"/>
      <c r="L42"/>
      <c r="M42"/>
      <c r="N42"/>
      <c r="O42"/>
      <c r="P42"/>
      <c r="Q42"/>
      <c r="R42"/>
    </row>
    <row r="43" spans="1:18" s="21" customFormat="1" x14ac:dyDescent="0.25">
      <c r="A43" s="85"/>
      <c r="B43" s="84" t="s">
        <v>23</v>
      </c>
      <c r="C43" s="84"/>
      <c r="D43" s="84"/>
      <c r="E43" s="15"/>
      <c r="F43" s="15">
        <v>13</v>
      </c>
      <c r="I43"/>
      <c r="J43"/>
      <c r="K43"/>
      <c r="L43"/>
      <c r="M43"/>
      <c r="N43"/>
      <c r="O43"/>
      <c r="P43"/>
      <c r="Q43"/>
      <c r="R43"/>
    </row>
    <row r="44" spans="1:18" s="21" customFormat="1" x14ac:dyDescent="0.25">
      <c r="A44" s="15"/>
      <c r="B44" s="84"/>
      <c r="C44" s="84"/>
      <c r="D44" s="84"/>
      <c r="E44" s="23" t="s">
        <v>4</v>
      </c>
      <c r="F44" s="23">
        <f>SUM(F41:F43)</f>
        <v>20</v>
      </c>
      <c r="I44"/>
      <c r="J44"/>
      <c r="K44"/>
      <c r="L44"/>
      <c r="M44"/>
      <c r="N44"/>
      <c r="O44"/>
      <c r="P44"/>
      <c r="Q44"/>
      <c r="R44"/>
    </row>
  </sheetData>
  <mergeCells count="20">
    <mergeCell ref="A17:A27"/>
    <mergeCell ref="A1:B1"/>
    <mergeCell ref="A2:B2"/>
    <mergeCell ref="A3:B3"/>
    <mergeCell ref="A4:B4"/>
    <mergeCell ref="A6:A15"/>
    <mergeCell ref="B44:D44"/>
    <mergeCell ref="D31:H31"/>
    <mergeCell ref="B34:F34"/>
    <mergeCell ref="B35:D35"/>
    <mergeCell ref="A36:A39"/>
    <mergeCell ref="B36:D36"/>
    <mergeCell ref="B37:D37"/>
    <mergeCell ref="B38:D38"/>
    <mergeCell ref="B39:D39"/>
    <mergeCell ref="B40:D40"/>
    <mergeCell ref="A41:A43"/>
    <mergeCell ref="B41:D41"/>
    <mergeCell ref="B42:D42"/>
    <mergeCell ref="B43:D43"/>
  </mergeCells>
  <pageMargins left="0.7" right="0.7" top="0.75" bottom="0.75" header="0.3" footer="0.3"/>
  <pageSetup scale="96" orientation="portrait" r:id="rId1"/>
  <headerFooter>
    <oddHeader>&amp;C&amp;F</oddHead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4"/>
  <sheetViews>
    <sheetView view="pageLayout" zoomScaleNormal="100" workbookViewId="0">
      <selection activeCell="F41" sqref="F41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customWidth="1"/>
    <col min="10" max="15" width="9.7109375" customWidth="1"/>
    <col min="16" max="16" width="3.140625" customWidth="1"/>
    <col min="17" max="17" width="6.140625" bestFit="1" customWidth="1"/>
    <col min="18" max="18" width="7.85546875" customWidth="1"/>
  </cols>
  <sheetData>
    <row r="1" spans="1:9" s="5" customFormat="1" ht="45" x14ac:dyDescent="0.25">
      <c r="A1" s="76"/>
      <c r="B1" s="76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25">
      <c r="A2" s="77" t="s">
        <v>6</v>
      </c>
      <c r="B2" s="77"/>
      <c r="C2" s="6"/>
      <c r="D2" s="7">
        <v>53</v>
      </c>
      <c r="E2" s="8">
        <v>33</v>
      </c>
      <c r="F2" s="7">
        <v>36</v>
      </c>
      <c r="G2" s="7">
        <v>0</v>
      </c>
      <c r="H2" s="7">
        <f>SUM(D2:G2)</f>
        <v>122</v>
      </c>
      <c r="I2" s="9"/>
    </row>
    <row r="3" spans="1:9" x14ac:dyDescent="0.25">
      <c r="A3" s="77" t="s">
        <v>5</v>
      </c>
      <c r="B3" s="77"/>
      <c r="C3" s="10"/>
      <c r="D3" s="7">
        <v>105</v>
      </c>
      <c r="E3" s="8">
        <v>85</v>
      </c>
      <c r="F3" s="7">
        <v>74</v>
      </c>
      <c r="G3" s="7">
        <v>0</v>
      </c>
      <c r="H3" s="7">
        <f>SUM(D3:G3)</f>
        <v>264</v>
      </c>
      <c r="I3" s="9"/>
    </row>
    <row r="4" spans="1:9" x14ac:dyDescent="0.25">
      <c r="A4" s="78" t="s">
        <v>7</v>
      </c>
      <c r="B4" s="79"/>
      <c r="C4" s="10"/>
      <c r="D4" s="7">
        <f>SUM(D2:D3)</f>
        <v>158</v>
      </c>
      <c r="E4" s="7">
        <f>SUM(E2:E3)</f>
        <v>118</v>
      </c>
      <c r="F4" s="7">
        <f>SUM(F2:F3)</f>
        <v>110</v>
      </c>
      <c r="G4" s="7">
        <f>SUM(G2:G3)</f>
        <v>0</v>
      </c>
      <c r="H4" s="7">
        <f>SUM(D4:G4)</f>
        <v>386</v>
      </c>
      <c r="I4" s="9"/>
    </row>
    <row r="5" spans="1:9" x14ac:dyDescent="0.2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25">
      <c r="A6" s="73" t="s">
        <v>15</v>
      </c>
      <c r="B6" s="15" t="s">
        <v>9</v>
      </c>
      <c r="C6" s="10"/>
      <c r="D6" s="7">
        <v>23</v>
      </c>
      <c r="E6" s="8">
        <v>27</v>
      </c>
      <c r="F6" s="7">
        <v>23</v>
      </c>
      <c r="G6" s="7">
        <v>1</v>
      </c>
      <c r="H6" s="7">
        <f t="shared" ref="H6:H11" si="0">SUM(D6:G6)</f>
        <v>74</v>
      </c>
      <c r="I6" s="9"/>
    </row>
    <row r="7" spans="1:9" x14ac:dyDescent="0.25">
      <c r="A7" s="74"/>
      <c r="B7" s="15" t="s">
        <v>27</v>
      </c>
      <c r="C7" s="10"/>
      <c r="D7" s="7">
        <v>0</v>
      </c>
      <c r="E7" s="8">
        <v>0</v>
      </c>
      <c r="F7" s="7">
        <v>0</v>
      </c>
      <c r="G7" s="7">
        <v>0</v>
      </c>
      <c r="H7" s="7">
        <f t="shared" si="0"/>
        <v>0</v>
      </c>
      <c r="I7" s="9"/>
    </row>
    <row r="8" spans="1:9" x14ac:dyDescent="0.25">
      <c r="A8" s="74"/>
      <c r="B8" s="15" t="s">
        <v>10</v>
      </c>
      <c r="C8" s="10"/>
      <c r="D8" s="7">
        <v>23</v>
      </c>
      <c r="E8" s="8">
        <v>19</v>
      </c>
      <c r="F8" s="7">
        <v>1</v>
      </c>
      <c r="G8" s="7">
        <v>0</v>
      </c>
      <c r="H8" s="7">
        <f t="shared" si="0"/>
        <v>43</v>
      </c>
      <c r="I8" s="9"/>
    </row>
    <row r="9" spans="1:9" x14ac:dyDescent="0.25">
      <c r="A9" s="74"/>
      <c r="B9" s="16" t="s">
        <v>11</v>
      </c>
      <c r="C9" s="10"/>
      <c r="D9" s="7">
        <v>2</v>
      </c>
      <c r="E9" s="8">
        <v>1</v>
      </c>
      <c r="F9" s="7">
        <v>3</v>
      </c>
      <c r="G9" s="7">
        <v>0</v>
      </c>
      <c r="H9" s="7">
        <f t="shared" si="0"/>
        <v>6</v>
      </c>
      <c r="I9" s="9"/>
    </row>
    <row r="10" spans="1:9" x14ac:dyDescent="0.25">
      <c r="A10" s="74"/>
      <c r="B10" s="24" t="s">
        <v>25</v>
      </c>
      <c r="C10" s="10"/>
      <c r="D10" s="7">
        <f>SUM(D6:D9)</f>
        <v>48</v>
      </c>
      <c r="E10" s="7">
        <f>SUM(E6:E9)</f>
        <v>47</v>
      </c>
      <c r="F10" s="7">
        <f>SUM(F6:F9)</f>
        <v>27</v>
      </c>
      <c r="G10" s="7">
        <v>1</v>
      </c>
      <c r="H10" s="7">
        <f t="shared" si="0"/>
        <v>123</v>
      </c>
      <c r="I10" s="9"/>
    </row>
    <row r="11" spans="1:9" x14ac:dyDescent="0.25">
      <c r="A11" s="74"/>
      <c r="B11" s="16" t="s">
        <v>12</v>
      </c>
      <c r="C11" s="10"/>
      <c r="D11" s="7">
        <v>4</v>
      </c>
      <c r="E11" s="8">
        <v>0</v>
      </c>
      <c r="F11" s="7">
        <v>3</v>
      </c>
      <c r="G11" s="7">
        <v>0</v>
      </c>
      <c r="H11" s="7">
        <f t="shared" si="0"/>
        <v>7</v>
      </c>
      <c r="I11" s="9"/>
    </row>
    <row r="12" spans="1:9" x14ac:dyDescent="0.25">
      <c r="A12" s="74"/>
      <c r="B12" s="16" t="s">
        <v>52</v>
      </c>
      <c r="C12" s="10"/>
      <c r="D12" s="17">
        <f>D11/D2</f>
        <v>7.5471698113207544E-2</v>
      </c>
      <c r="E12" s="17">
        <f>E11/E2</f>
        <v>0</v>
      </c>
      <c r="F12" s="17">
        <f>F11/F2</f>
        <v>8.3333333333333329E-2</v>
      </c>
      <c r="G12" s="17">
        <v>0</v>
      </c>
      <c r="H12" s="17">
        <f>H11/H2</f>
        <v>5.737704918032787E-2</v>
      </c>
      <c r="I12" s="9"/>
    </row>
    <row r="13" spans="1:9" x14ac:dyDescent="0.25">
      <c r="A13" s="74"/>
      <c r="B13" s="16" t="s">
        <v>13</v>
      </c>
      <c r="C13" s="10"/>
      <c r="D13" s="7">
        <v>0</v>
      </c>
      <c r="E13" s="8">
        <v>0</v>
      </c>
      <c r="F13" s="7">
        <v>0</v>
      </c>
      <c r="G13" s="7">
        <v>0</v>
      </c>
      <c r="H13" s="7">
        <f>SUM(D13:G13)</f>
        <v>0</v>
      </c>
      <c r="I13" s="9"/>
    </row>
    <row r="14" spans="1:9" x14ac:dyDescent="0.25">
      <c r="A14" s="74"/>
      <c r="B14" s="16" t="s">
        <v>28</v>
      </c>
      <c r="C14" s="10"/>
      <c r="D14" s="7">
        <v>0</v>
      </c>
      <c r="E14" s="8">
        <v>0</v>
      </c>
      <c r="F14" s="7">
        <v>2</v>
      </c>
      <c r="G14" s="7">
        <v>0</v>
      </c>
      <c r="H14" s="7">
        <f>SUM(D14:G14)</f>
        <v>2</v>
      </c>
      <c r="I14" s="9"/>
    </row>
    <row r="15" spans="1:9" s="54" customFormat="1" x14ac:dyDescent="0.25">
      <c r="A15" s="75"/>
      <c r="B15" s="57" t="s">
        <v>29</v>
      </c>
      <c r="C15" s="30"/>
      <c r="D15" s="58">
        <f>100%-D12</f>
        <v>0.92452830188679247</v>
      </c>
      <c r="E15" s="58">
        <f>100%-E12</f>
        <v>1</v>
      </c>
      <c r="F15" s="58">
        <f>100%-F12</f>
        <v>0.91666666666666663</v>
      </c>
      <c r="G15" s="58">
        <f>100%-G12</f>
        <v>1</v>
      </c>
      <c r="H15" s="58">
        <f>100%-H12</f>
        <v>0.94262295081967218</v>
      </c>
      <c r="I15" s="56"/>
    </row>
    <row r="16" spans="1:9" x14ac:dyDescent="0.25">
      <c r="A16" s="18"/>
      <c r="B16" s="12"/>
      <c r="C16" s="10"/>
      <c r="D16" s="13"/>
      <c r="E16" s="13"/>
      <c r="F16" s="13"/>
      <c r="G16" s="13"/>
      <c r="H16" s="14"/>
      <c r="I16" s="9"/>
    </row>
    <row r="17" spans="1:9" x14ac:dyDescent="0.25">
      <c r="A17" s="73" t="s">
        <v>8</v>
      </c>
      <c r="B17" s="15" t="s">
        <v>9</v>
      </c>
      <c r="C17" s="10"/>
      <c r="D17" s="7">
        <v>18</v>
      </c>
      <c r="E17" s="8">
        <v>3</v>
      </c>
      <c r="F17" s="7">
        <v>13</v>
      </c>
      <c r="G17" s="7">
        <v>0</v>
      </c>
      <c r="H17" s="7">
        <f>SUM(D17:G17)</f>
        <v>34</v>
      </c>
      <c r="I17" s="9"/>
    </row>
    <row r="18" spans="1:9" x14ac:dyDescent="0.25">
      <c r="A18" s="74"/>
      <c r="B18" s="15" t="s">
        <v>27</v>
      </c>
      <c r="C18" s="10"/>
      <c r="D18" s="7">
        <v>0</v>
      </c>
      <c r="E18" s="8">
        <v>0</v>
      </c>
      <c r="F18" s="7">
        <v>0</v>
      </c>
      <c r="G18" s="7">
        <v>0</v>
      </c>
      <c r="H18" s="7">
        <f t="shared" ref="H18:H23" si="1">SUM(D18:G18)</f>
        <v>0</v>
      </c>
      <c r="I18" s="9"/>
    </row>
    <row r="19" spans="1:9" x14ac:dyDescent="0.25">
      <c r="A19" s="74"/>
      <c r="B19" s="15" t="s">
        <v>10</v>
      </c>
      <c r="C19" s="10"/>
      <c r="D19" s="7">
        <v>2</v>
      </c>
      <c r="E19" s="8">
        <v>1</v>
      </c>
      <c r="F19" s="7">
        <v>1</v>
      </c>
      <c r="G19" s="7">
        <v>0</v>
      </c>
      <c r="H19" s="7">
        <f t="shared" si="1"/>
        <v>4</v>
      </c>
      <c r="I19" s="9"/>
    </row>
    <row r="20" spans="1:9" x14ac:dyDescent="0.25">
      <c r="A20" s="74"/>
      <c r="B20" s="16" t="s">
        <v>11</v>
      </c>
      <c r="C20" s="10"/>
      <c r="D20" s="7">
        <v>1</v>
      </c>
      <c r="E20" s="8">
        <v>0</v>
      </c>
      <c r="F20" s="7">
        <v>1</v>
      </c>
      <c r="G20" s="7">
        <v>0</v>
      </c>
      <c r="H20" s="7">
        <f t="shared" si="1"/>
        <v>2</v>
      </c>
      <c r="I20" s="9"/>
    </row>
    <row r="21" spans="1:9" x14ac:dyDescent="0.25">
      <c r="A21" s="74"/>
      <c r="B21" s="16" t="s">
        <v>26</v>
      </c>
      <c r="C21" s="10"/>
      <c r="D21" s="7">
        <v>23</v>
      </c>
      <c r="E21" s="8">
        <v>46</v>
      </c>
      <c r="F21" s="7">
        <v>36</v>
      </c>
      <c r="G21" s="7">
        <v>0</v>
      </c>
      <c r="H21" s="7">
        <f t="shared" si="1"/>
        <v>105</v>
      </c>
      <c r="I21" s="9"/>
    </row>
    <row r="22" spans="1:9" x14ac:dyDescent="0.25">
      <c r="A22" s="74"/>
      <c r="B22" s="24" t="s">
        <v>25</v>
      </c>
      <c r="C22" s="10"/>
      <c r="D22" s="7">
        <f>SUM(D17:D21)</f>
        <v>44</v>
      </c>
      <c r="E22" s="7">
        <f>SUM(E17:E21)</f>
        <v>50</v>
      </c>
      <c r="F22" s="7">
        <f>SUM(F17:F21)</f>
        <v>51</v>
      </c>
      <c r="G22" s="7">
        <v>0</v>
      </c>
      <c r="H22" s="7">
        <f t="shared" si="1"/>
        <v>145</v>
      </c>
      <c r="I22" s="9"/>
    </row>
    <row r="23" spans="1:9" x14ac:dyDescent="0.25">
      <c r="A23" s="74"/>
      <c r="B23" s="16" t="s">
        <v>12</v>
      </c>
      <c r="C23" s="10"/>
      <c r="D23" s="7">
        <v>4</v>
      </c>
      <c r="E23" s="8">
        <v>3</v>
      </c>
      <c r="F23" s="7">
        <v>3</v>
      </c>
      <c r="G23" s="7">
        <v>0</v>
      </c>
      <c r="H23" s="7">
        <f t="shared" si="1"/>
        <v>10</v>
      </c>
      <c r="I23" s="9"/>
    </row>
    <row r="24" spans="1:9" x14ac:dyDescent="0.25">
      <c r="A24" s="74"/>
      <c r="B24" s="16" t="s">
        <v>52</v>
      </c>
      <c r="C24" s="10"/>
      <c r="D24" s="17">
        <f>D23/D3</f>
        <v>3.8095238095238099E-2</v>
      </c>
      <c r="E24" s="17">
        <f>E23/E3</f>
        <v>3.5294117647058823E-2</v>
      </c>
      <c r="F24" s="17">
        <f>F23/F3</f>
        <v>4.0540540540540543E-2</v>
      </c>
      <c r="G24" s="17">
        <v>0</v>
      </c>
      <c r="H24" s="17">
        <f>H23/H3</f>
        <v>3.787878787878788E-2</v>
      </c>
      <c r="I24" s="9"/>
    </row>
    <row r="25" spans="1:9" x14ac:dyDescent="0.25">
      <c r="A25" s="74"/>
      <c r="B25" s="16" t="s">
        <v>13</v>
      </c>
      <c r="C25" s="10"/>
      <c r="D25" s="7">
        <v>2</v>
      </c>
      <c r="E25" s="8">
        <v>1</v>
      </c>
      <c r="F25" s="7">
        <v>1</v>
      </c>
      <c r="G25" s="7">
        <v>0</v>
      </c>
      <c r="H25" s="7">
        <f>SUM(D25:G25)</f>
        <v>4</v>
      </c>
      <c r="I25" s="9"/>
    </row>
    <row r="26" spans="1:9" x14ac:dyDescent="0.25">
      <c r="A26" s="74"/>
      <c r="B26" s="16" t="s">
        <v>28</v>
      </c>
      <c r="C26" s="10"/>
      <c r="D26" s="7">
        <v>0</v>
      </c>
      <c r="E26" s="8">
        <v>0</v>
      </c>
      <c r="F26" s="7">
        <v>0</v>
      </c>
      <c r="G26" s="7">
        <v>0</v>
      </c>
      <c r="H26" s="7">
        <f>SUM(D26:G26)</f>
        <v>0</v>
      </c>
      <c r="I26" s="9"/>
    </row>
    <row r="27" spans="1:9" s="54" customFormat="1" x14ac:dyDescent="0.25">
      <c r="A27" s="75"/>
      <c r="B27" s="61" t="s">
        <v>30</v>
      </c>
      <c r="C27" s="30"/>
      <c r="D27" s="58">
        <f>100%-D24</f>
        <v>0.96190476190476193</v>
      </c>
      <c r="E27" s="58">
        <f>100%-E24</f>
        <v>0.96470588235294119</v>
      </c>
      <c r="F27" s="58">
        <f>100%-F24</f>
        <v>0.95945945945945943</v>
      </c>
      <c r="G27" s="58">
        <f>100%-G24</f>
        <v>1</v>
      </c>
      <c r="H27" s="58">
        <f>100%-H24</f>
        <v>0.96212121212121215</v>
      </c>
      <c r="I27" s="56"/>
    </row>
    <row r="28" spans="1:9" x14ac:dyDescent="0.25">
      <c r="A28" s="18"/>
      <c r="B28" s="12"/>
      <c r="C28" s="10"/>
      <c r="D28" s="13"/>
      <c r="E28" s="13"/>
      <c r="F28" s="13"/>
      <c r="G28" s="13"/>
      <c r="H28" s="14"/>
      <c r="I28" s="9"/>
    </row>
    <row r="29" spans="1:9" x14ac:dyDescent="0.25">
      <c r="A29" s="7" t="s">
        <v>16</v>
      </c>
      <c r="B29" s="16" t="s">
        <v>17</v>
      </c>
      <c r="C29" s="10"/>
      <c r="D29" s="7">
        <v>0</v>
      </c>
      <c r="E29" s="8">
        <v>0</v>
      </c>
      <c r="F29" s="7">
        <v>0</v>
      </c>
      <c r="G29" s="7">
        <v>0</v>
      </c>
      <c r="H29" s="7">
        <v>0</v>
      </c>
      <c r="I29" s="9"/>
    </row>
    <row r="30" spans="1:9" x14ac:dyDescent="0.25">
      <c r="A30" s="19"/>
      <c r="B30" s="12"/>
      <c r="C30" s="10"/>
      <c r="D30" s="13"/>
      <c r="E30" s="13"/>
      <c r="F30" s="13"/>
      <c r="G30" s="13"/>
      <c r="H30" s="14"/>
      <c r="I30" s="9"/>
    </row>
    <row r="31" spans="1:9" x14ac:dyDescent="0.25">
      <c r="A31" s="65" t="s">
        <v>4</v>
      </c>
      <c r="B31" s="66" t="s">
        <v>14</v>
      </c>
      <c r="C31" s="30"/>
      <c r="D31" s="80">
        <f>(H15+H27)/2</f>
        <v>0.95237208147044217</v>
      </c>
      <c r="E31" s="81"/>
      <c r="F31" s="81"/>
      <c r="G31" s="81"/>
      <c r="H31" s="82"/>
      <c r="I31" s="9"/>
    </row>
    <row r="32" spans="1:9" x14ac:dyDescent="0.25">
      <c r="I32" s="9"/>
    </row>
    <row r="33" spans="1:18" x14ac:dyDescent="0.25">
      <c r="I33" s="9"/>
    </row>
    <row r="34" spans="1:18" x14ac:dyDescent="0.25">
      <c r="B34" s="77" t="s">
        <v>18</v>
      </c>
      <c r="C34" s="77"/>
      <c r="D34" s="77"/>
      <c r="E34" s="77"/>
      <c r="F34" s="77"/>
      <c r="I34" s="9"/>
    </row>
    <row r="35" spans="1:18" x14ac:dyDescent="0.25">
      <c r="A35" s="15"/>
      <c r="B35" s="83" t="s">
        <v>19</v>
      </c>
      <c r="C35" s="84"/>
      <c r="D35" s="84"/>
      <c r="E35" s="23"/>
      <c r="F35" s="23" t="s">
        <v>4</v>
      </c>
      <c r="I35" s="9"/>
    </row>
    <row r="36" spans="1:18" x14ac:dyDescent="0.25">
      <c r="A36" s="85" t="s">
        <v>24</v>
      </c>
      <c r="B36" s="84" t="s">
        <v>20</v>
      </c>
      <c r="C36" s="84"/>
      <c r="D36" s="84"/>
      <c r="E36" s="15"/>
      <c r="F36" s="15">
        <v>4</v>
      </c>
      <c r="I36" s="9"/>
    </row>
    <row r="37" spans="1:18" x14ac:dyDescent="0.25">
      <c r="A37" s="85"/>
      <c r="B37" s="86" t="s">
        <v>21</v>
      </c>
      <c r="C37" s="87"/>
      <c r="D37" s="88"/>
      <c r="E37" s="15"/>
      <c r="F37" s="15">
        <v>1</v>
      </c>
      <c r="I37" s="9"/>
    </row>
    <row r="38" spans="1:18" x14ac:dyDescent="0.25">
      <c r="A38" s="85"/>
      <c r="B38" s="86" t="s">
        <v>22</v>
      </c>
      <c r="C38" s="87"/>
      <c r="D38" s="88"/>
      <c r="E38" s="15"/>
      <c r="F38" s="15">
        <v>2</v>
      </c>
    </row>
    <row r="39" spans="1:18" x14ac:dyDescent="0.25">
      <c r="A39" s="85"/>
      <c r="B39" s="84" t="s">
        <v>23</v>
      </c>
      <c r="C39" s="84"/>
      <c r="D39" s="84"/>
      <c r="E39" s="15"/>
      <c r="F39" s="15">
        <v>2</v>
      </c>
    </row>
    <row r="40" spans="1:18" s="21" customFormat="1" x14ac:dyDescent="0.25">
      <c r="A40" s="15"/>
      <c r="B40" s="84"/>
      <c r="C40" s="84"/>
      <c r="D40" s="84"/>
      <c r="E40" s="23" t="s">
        <v>4</v>
      </c>
      <c r="F40" s="23">
        <f>SUM(F36:F39)</f>
        <v>9</v>
      </c>
      <c r="I40"/>
      <c r="J40"/>
      <c r="K40"/>
      <c r="L40"/>
      <c r="M40"/>
      <c r="N40"/>
      <c r="O40"/>
      <c r="P40"/>
      <c r="Q40"/>
      <c r="R40"/>
    </row>
    <row r="41" spans="1:18" s="21" customFormat="1" x14ac:dyDescent="0.25">
      <c r="A41" s="85" t="s">
        <v>55</v>
      </c>
      <c r="B41" s="84" t="s">
        <v>58</v>
      </c>
      <c r="C41" s="84"/>
      <c r="D41" s="84"/>
      <c r="E41" s="15"/>
      <c r="F41" s="15">
        <v>2</v>
      </c>
      <c r="I41"/>
      <c r="J41"/>
      <c r="K41"/>
      <c r="L41"/>
      <c r="M41"/>
      <c r="N41"/>
      <c r="O41"/>
      <c r="P41"/>
      <c r="Q41"/>
      <c r="R41"/>
    </row>
    <row r="42" spans="1:18" s="21" customFormat="1" x14ac:dyDescent="0.25">
      <c r="A42" s="85"/>
      <c r="B42" s="86" t="s">
        <v>22</v>
      </c>
      <c r="C42" s="87"/>
      <c r="D42" s="88"/>
      <c r="E42" s="15"/>
      <c r="F42" s="15">
        <v>0</v>
      </c>
      <c r="I42"/>
      <c r="J42"/>
      <c r="K42"/>
      <c r="L42"/>
      <c r="M42"/>
      <c r="N42"/>
      <c r="O42"/>
      <c r="P42"/>
      <c r="Q42"/>
      <c r="R42"/>
    </row>
    <row r="43" spans="1:18" s="21" customFormat="1" x14ac:dyDescent="0.25">
      <c r="A43" s="85"/>
      <c r="B43" s="84" t="s">
        <v>23</v>
      </c>
      <c r="C43" s="84"/>
      <c r="D43" s="84"/>
      <c r="E43" s="15"/>
      <c r="F43" s="15">
        <v>8</v>
      </c>
      <c r="I43"/>
      <c r="J43"/>
      <c r="K43"/>
      <c r="L43"/>
      <c r="M43"/>
      <c r="N43"/>
      <c r="O43"/>
      <c r="P43"/>
      <c r="Q43"/>
      <c r="R43"/>
    </row>
    <row r="44" spans="1:18" s="21" customFormat="1" x14ac:dyDescent="0.25">
      <c r="A44" s="15"/>
      <c r="B44" s="84"/>
      <c r="C44" s="84"/>
      <c r="D44" s="84"/>
      <c r="E44" s="23" t="s">
        <v>4</v>
      </c>
      <c r="F44" s="23">
        <f>SUM(F41:F43)</f>
        <v>10</v>
      </c>
      <c r="I44"/>
      <c r="J44"/>
      <c r="K44"/>
      <c r="L44"/>
      <c r="M44"/>
      <c r="N44"/>
      <c r="O44"/>
      <c r="P44"/>
      <c r="Q44"/>
      <c r="R44"/>
    </row>
  </sheetData>
  <mergeCells count="20">
    <mergeCell ref="A17:A27"/>
    <mergeCell ref="A1:B1"/>
    <mergeCell ref="A2:B2"/>
    <mergeCell ref="A3:B3"/>
    <mergeCell ref="A4:B4"/>
    <mergeCell ref="A6:A15"/>
    <mergeCell ref="B44:D44"/>
    <mergeCell ref="D31:H31"/>
    <mergeCell ref="B34:F34"/>
    <mergeCell ref="B35:D35"/>
    <mergeCell ref="A36:A39"/>
    <mergeCell ref="B36:D36"/>
    <mergeCell ref="B37:D37"/>
    <mergeCell ref="B38:D38"/>
    <mergeCell ref="B39:D39"/>
    <mergeCell ref="B40:D40"/>
    <mergeCell ref="A41:A43"/>
    <mergeCell ref="B41:D41"/>
    <mergeCell ref="B42:D42"/>
    <mergeCell ref="B43:D43"/>
  </mergeCells>
  <pageMargins left="0.7" right="0.7" top="0.75" bottom="0.75" header="0.3" footer="0.3"/>
  <pageSetup scale="96" orientation="portrait" r:id="rId1"/>
  <headerFooter>
    <oddHeader>&amp;C&amp;F</oddHeader>
    <oddFooter>&amp;C&amp;A</oddFooter>
  </headerFooter>
  <ignoredErrors>
    <ignoredError sqref="H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5"/>
  <sheetViews>
    <sheetView view="pageLayout" zoomScaleNormal="100" workbookViewId="0">
      <selection activeCell="F45" sqref="F45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customWidth="1"/>
    <col min="10" max="15" width="9.7109375" customWidth="1"/>
    <col min="16" max="16" width="3.140625" customWidth="1"/>
    <col min="17" max="17" width="6.140625" bestFit="1" customWidth="1"/>
    <col min="18" max="18" width="7.85546875" customWidth="1"/>
  </cols>
  <sheetData>
    <row r="1" spans="1:9" s="5" customFormat="1" ht="45" x14ac:dyDescent="0.25">
      <c r="A1" s="76"/>
      <c r="B1" s="76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25">
      <c r="A2" s="77" t="s">
        <v>6</v>
      </c>
      <c r="B2" s="77"/>
      <c r="C2" s="6"/>
      <c r="D2" s="7">
        <v>62</v>
      </c>
      <c r="E2" s="8">
        <v>32</v>
      </c>
      <c r="F2" s="7">
        <v>38</v>
      </c>
      <c r="G2" s="7">
        <v>2</v>
      </c>
      <c r="H2" s="7">
        <f>SUM(D2:G2)</f>
        <v>134</v>
      </c>
      <c r="I2" s="9"/>
    </row>
    <row r="3" spans="1:9" x14ac:dyDescent="0.25">
      <c r="A3" s="77" t="s">
        <v>5</v>
      </c>
      <c r="B3" s="77"/>
      <c r="C3" s="10"/>
      <c r="D3" s="7">
        <v>176</v>
      </c>
      <c r="E3" s="8">
        <v>137</v>
      </c>
      <c r="F3" s="7">
        <v>62</v>
      </c>
      <c r="G3" s="7">
        <v>1</v>
      </c>
      <c r="H3" s="7">
        <f>SUM(D3:G3)</f>
        <v>376</v>
      </c>
      <c r="I3" s="9"/>
    </row>
    <row r="4" spans="1:9" x14ac:dyDescent="0.25">
      <c r="A4" s="78" t="s">
        <v>7</v>
      </c>
      <c r="B4" s="79"/>
      <c r="C4" s="10"/>
      <c r="D4" s="7">
        <f>SUM(D2:D3)</f>
        <v>238</v>
      </c>
      <c r="E4" s="7">
        <f>SUM(E2:E3)</f>
        <v>169</v>
      </c>
      <c r="F4" s="7">
        <f>SUM(F2:F3)</f>
        <v>100</v>
      </c>
      <c r="G4" s="7">
        <f>SUM(G2:G3)</f>
        <v>3</v>
      </c>
      <c r="H4" s="7">
        <f>SUM(H2:H3)</f>
        <v>510</v>
      </c>
      <c r="I4" s="9"/>
    </row>
    <row r="5" spans="1:9" x14ac:dyDescent="0.2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25">
      <c r="A6" s="73" t="s">
        <v>15</v>
      </c>
      <c r="B6" s="15" t="s">
        <v>9</v>
      </c>
      <c r="C6" s="10"/>
      <c r="D6" s="7">
        <v>25</v>
      </c>
      <c r="E6" s="8">
        <v>17</v>
      </c>
      <c r="F6" s="7">
        <v>15</v>
      </c>
      <c r="G6" s="7">
        <v>0</v>
      </c>
      <c r="H6" s="7">
        <f t="shared" ref="H6:H11" si="0">SUM(D6:G6)</f>
        <v>57</v>
      </c>
      <c r="I6" s="9"/>
    </row>
    <row r="7" spans="1:9" x14ac:dyDescent="0.25">
      <c r="A7" s="74"/>
      <c r="B7" s="15" t="s">
        <v>27</v>
      </c>
      <c r="C7" s="10"/>
      <c r="D7" s="7">
        <v>0</v>
      </c>
      <c r="E7" s="8">
        <v>0</v>
      </c>
      <c r="F7" s="7">
        <v>0</v>
      </c>
      <c r="G7" s="7">
        <v>0</v>
      </c>
      <c r="H7" s="7">
        <f t="shared" si="0"/>
        <v>0</v>
      </c>
      <c r="I7" s="9"/>
    </row>
    <row r="8" spans="1:9" x14ac:dyDescent="0.25">
      <c r="A8" s="74"/>
      <c r="B8" s="15" t="s">
        <v>10</v>
      </c>
      <c r="C8" s="10"/>
      <c r="D8" s="7">
        <v>27</v>
      </c>
      <c r="E8" s="8">
        <v>10</v>
      </c>
      <c r="F8" s="7">
        <v>3</v>
      </c>
      <c r="G8" s="7">
        <v>2</v>
      </c>
      <c r="H8" s="7">
        <f t="shared" si="0"/>
        <v>42</v>
      </c>
      <c r="I8" s="9"/>
    </row>
    <row r="9" spans="1:9" x14ac:dyDescent="0.25">
      <c r="A9" s="74"/>
      <c r="B9" s="16" t="s">
        <v>11</v>
      </c>
      <c r="C9" s="10"/>
      <c r="D9" s="7">
        <v>0</v>
      </c>
      <c r="E9" s="8"/>
      <c r="F9" s="7">
        <v>1</v>
      </c>
      <c r="G9" s="7">
        <v>0</v>
      </c>
      <c r="H9" s="7">
        <f t="shared" si="0"/>
        <v>1</v>
      </c>
      <c r="I9" s="9"/>
    </row>
    <row r="10" spans="1:9" x14ac:dyDescent="0.25">
      <c r="A10" s="74"/>
      <c r="B10" s="24" t="s">
        <v>25</v>
      </c>
      <c r="C10" s="10"/>
      <c r="D10" s="7">
        <f>SUM(D6:D9)</f>
        <v>52</v>
      </c>
      <c r="E10" s="7">
        <f>SUM(E6:E9)</f>
        <v>27</v>
      </c>
      <c r="F10" s="7">
        <f>SUM(F6:F9)</f>
        <v>19</v>
      </c>
      <c r="G10" s="7">
        <f>SUM(G6:G9)</f>
        <v>2</v>
      </c>
      <c r="H10" s="7">
        <f t="shared" si="0"/>
        <v>100</v>
      </c>
      <c r="I10" s="9"/>
    </row>
    <row r="11" spans="1:9" x14ac:dyDescent="0.25">
      <c r="A11" s="74"/>
      <c r="B11" s="16" t="s">
        <v>12</v>
      </c>
      <c r="C11" s="10"/>
      <c r="D11" s="7">
        <v>3</v>
      </c>
      <c r="E11" s="8">
        <v>2</v>
      </c>
      <c r="F11" s="7">
        <v>4</v>
      </c>
      <c r="G11" s="7">
        <v>0</v>
      </c>
      <c r="H11" s="7">
        <f t="shared" si="0"/>
        <v>9</v>
      </c>
      <c r="I11" s="9"/>
    </row>
    <row r="12" spans="1:9" x14ac:dyDescent="0.25">
      <c r="A12" s="74"/>
      <c r="B12" s="16" t="s">
        <v>52</v>
      </c>
      <c r="C12" s="10"/>
      <c r="D12" s="17">
        <f>D11/D2</f>
        <v>4.8387096774193547E-2</v>
      </c>
      <c r="E12" s="17">
        <f>E11/E2</f>
        <v>6.25E-2</v>
      </c>
      <c r="F12" s="17">
        <f>F11/F2</f>
        <v>0.10526315789473684</v>
      </c>
      <c r="G12" s="17">
        <f>G11/G2</f>
        <v>0</v>
      </c>
      <c r="H12" s="17">
        <f>H11/H2</f>
        <v>6.7164179104477612E-2</v>
      </c>
      <c r="I12" s="9"/>
    </row>
    <row r="13" spans="1:9" x14ac:dyDescent="0.25">
      <c r="A13" s="74"/>
      <c r="B13" s="16" t="s">
        <v>13</v>
      </c>
      <c r="C13" s="10"/>
      <c r="D13" s="7">
        <v>0</v>
      </c>
      <c r="E13" s="8">
        <v>0</v>
      </c>
      <c r="F13" s="7">
        <v>0</v>
      </c>
      <c r="G13" s="7">
        <v>0</v>
      </c>
      <c r="H13" s="7">
        <f>SUM(D13:G13)</f>
        <v>0</v>
      </c>
      <c r="I13" s="9"/>
    </row>
    <row r="14" spans="1:9" x14ac:dyDescent="0.25">
      <c r="A14" s="74"/>
      <c r="B14" s="16" t="s">
        <v>28</v>
      </c>
      <c r="C14" s="10"/>
      <c r="D14" s="7">
        <v>0</v>
      </c>
      <c r="E14" s="8">
        <v>0</v>
      </c>
      <c r="F14" s="7">
        <v>13</v>
      </c>
      <c r="G14" s="7">
        <v>0</v>
      </c>
      <c r="H14" s="7">
        <f>SUM(D14:G14)</f>
        <v>13</v>
      </c>
      <c r="I14" s="9"/>
    </row>
    <row r="15" spans="1:9" s="54" customFormat="1" x14ac:dyDescent="0.25">
      <c r="A15" s="75"/>
      <c r="B15" s="57" t="s">
        <v>29</v>
      </c>
      <c r="C15" s="30"/>
      <c r="D15" s="58">
        <f>100%-D12</f>
        <v>0.95161290322580649</v>
      </c>
      <c r="E15" s="58">
        <f>100%-E12</f>
        <v>0.9375</v>
      </c>
      <c r="F15" s="58">
        <f>100%-F12</f>
        <v>0.89473684210526316</v>
      </c>
      <c r="G15" s="58">
        <f>100%-G12</f>
        <v>1</v>
      </c>
      <c r="H15" s="58">
        <f>100%-H12</f>
        <v>0.93283582089552242</v>
      </c>
      <c r="I15" s="56"/>
    </row>
    <row r="16" spans="1:9" x14ac:dyDescent="0.25">
      <c r="A16" s="18"/>
      <c r="B16" s="12"/>
      <c r="C16" s="10"/>
      <c r="D16" s="13"/>
      <c r="E16" s="13"/>
      <c r="F16" s="13"/>
      <c r="G16" s="13"/>
      <c r="H16" s="14"/>
      <c r="I16" s="9"/>
    </row>
    <row r="17" spans="1:9" x14ac:dyDescent="0.25">
      <c r="A17" s="73" t="s">
        <v>8</v>
      </c>
      <c r="B17" s="15" t="s">
        <v>9</v>
      </c>
      <c r="C17" s="10"/>
      <c r="D17" s="7">
        <v>21</v>
      </c>
      <c r="E17" s="8">
        <v>20</v>
      </c>
      <c r="F17" s="7">
        <v>6</v>
      </c>
      <c r="G17" s="7">
        <v>0</v>
      </c>
      <c r="H17" s="7">
        <f>SUM(D17:G17)</f>
        <v>47</v>
      </c>
      <c r="I17" s="9"/>
    </row>
    <row r="18" spans="1:9" x14ac:dyDescent="0.25">
      <c r="A18" s="74"/>
      <c r="B18" s="15" t="s">
        <v>27</v>
      </c>
      <c r="C18" s="10"/>
      <c r="D18" s="7">
        <v>0</v>
      </c>
      <c r="E18" s="8">
        <v>0</v>
      </c>
      <c r="F18" s="7">
        <v>1</v>
      </c>
      <c r="G18" s="7">
        <v>0</v>
      </c>
      <c r="H18" s="7">
        <f t="shared" ref="H18:H26" si="1">SUM(D18:G18)</f>
        <v>1</v>
      </c>
      <c r="I18" s="9"/>
    </row>
    <row r="19" spans="1:9" x14ac:dyDescent="0.25">
      <c r="A19" s="74"/>
      <c r="B19" s="15" t="s">
        <v>10</v>
      </c>
      <c r="C19" s="10"/>
      <c r="D19" s="7">
        <v>7</v>
      </c>
      <c r="E19" s="8">
        <v>2</v>
      </c>
      <c r="F19" s="7">
        <v>3</v>
      </c>
      <c r="G19" s="7">
        <v>0</v>
      </c>
      <c r="H19" s="7">
        <f t="shared" si="1"/>
        <v>12</v>
      </c>
      <c r="I19" s="9"/>
    </row>
    <row r="20" spans="1:9" x14ac:dyDescent="0.25">
      <c r="A20" s="74"/>
      <c r="B20" s="16" t="s">
        <v>11</v>
      </c>
      <c r="C20" s="10"/>
      <c r="D20" s="7">
        <v>0</v>
      </c>
      <c r="E20" s="8">
        <v>0</v>
      </c>
      <c r="F20" s="7">
        <v>0</v>
      </c>
      <c r="G20" s="7">
        <v>0</v>
      </c>
      <c r="H20" s="7">
        <f t="shared" si="1"/>
        <v>0</v>
      </c>
      <c r="I20" s="9"/>
    </row>
    <row r="21" spans="1:9" x14ac:dyDescent="0.25">
      <c r="A21" s="74"/>
      <c r="B21" s="16" t="s">
        <v>26</v>
      </c>
      <c r="C21" s="10"/>
      <c r="D21" s="7">
        <v>22</v>
      </c>
      <c r="E21" s="8">
        <v>43</v>
      </c>
      <c r="F21" s="7">
        <v>18</v>
      </c>
      <c r="G21" s="7">
        <v>0</v>
      </c>
      <c r="H21" s="7">
        <f t="shared" si="1"/>
        <v>83</v>
      </c>
      <c r="I21" s="9"/>
    </row>
    <row r="22" spans="1:9" x14ac:dyDescent="0.25">
      <c r="A22" s="74"/>
      <c r="B22" s="24" t="s">
        <v>25</v>
      </c>
      <c r="C22" s="10"/>
      <c r="D22" s="7">
        <f>SUM(D17:D21)</f>
        <v>50</v>
      </c>
      <c r="E22" s="7">
        <f>SUM(E17:E21)</f>
        <v>65</v>
      </c>
      <c r="F22" s="7">
        <f>SUM(F17:F21)</f>
        <v>28</v>
      </c>
      <c r="G22" s="7">
        <f>SUM(G17:G21)</f>
        <v>0</v>
      </c>
      <c r="H22" s="7">
        <f t="shared" si="1"/>
        <v>143</v>
      </c>
      <c r="I22" s="9"/>
    </row>
    <row r="23" spans="1:9" x14ac:dyDescent="0.25">
      <c r="A23" s="74"/>
      <c r="B23" s="16" t="s">
        <v>12</v>
      </c>
      <c r="C23" s="10"/>
      <c r="D23" s="7">
        <v>21</v>
      </c>
      <c r="E23" s="8">
        <v>4</v>
      </c>
      <c r="F23" s="7">
        <v>10</v>
      </c>
      <c r="G23" s="7">
        <v>0</v>
      </c>
      <c r="H23" s="7">
        <f t="shared" si="1"/>
        <v>35</v>
      </c>
      <c r="I23" s="9"/>
    </row>
    <row r="24" spans="1:9" x14ac:dyDescent="0.25">
      <c r="A24" s="74"/>
      <c r="B24" s="16" t="s">
        <v>52</v>
      </c>
      <c r="C24" s="10"/>
      <c r="D24" s="17">
        <f>D23/D3</f>
        <v>0.11931818181818182</v>
      </c>
      <c r="E24" s="17">
        <f>E23/E3</f>
        <v>2.9197080291970802E-2</v>
      </c>
      <c r="F24" s="17">
        <f>F23/F3</f>
        <v>0.16129032258064516</v>
      </c>
      <c r="G24" s="17">
        <f>G23/G3</f>
        <v>0</v>
      </c>
      <c r="H24" s="17">
        <f>H23/H3</f>
        <v>9.3085106382978719E-2</v>
      </c>
      <c r="I24" s="9"/>
    </row>
    <row r="25" spans="1:9" x14ac:dyDescent="0.25">
      <c r="A25" s="74"/>
      <c r="B25" s="16" t="s">
        <v>13</v>
      </c>
      <c r="C25" s="10"/>
      <c r="D25" s="7">
        <v>12</v>
      </c>
      <c r="E25" s="8">
        <v>4</v>
      </c>
      <c r="F25" s="7">
        <v>1</v>
      </c>
      <c r="G25" s="7">
        <v>0</v>
      </c>
      <c r="H25" s="7">
        <f t="shared" si="1"/>
        <v>17</v>
      </c>
      <c r="I25" s="9"/>
    </row>
    <row r="26" spans="1:9" x14ac:dyDescent="0.25">
      <c r="A26" s="74"/>
      <c r="B26" s="16" t="s">
        <v>28</v>
      </c>
      <c r="C26" s="10"/>
      <c r="D26" s="7">
        <v>0</v>
      </c>
      <c r="E26" s="8">
        <v>0</v>
      </c>
      <c r="F26" s="7">
        <v>3</v>
      </c>
      <c r="G26" s="7">
        <v>0</v>
      </c>
      <c r="H26" s="7">
        <f t="shared" si="1"/>
        <v>3</v>
      </c>
      <c r="I26" s="9"/>
    </row>
    <row r="27" spans="1:9" s="54" customFormat="1" x14ac:dyDescent="0.25">
      <c r="A27" s="75"/>
      <c r="B27" s="61" t="s">
        <v>30</v>
      </c>
      <c r="C27" s="30"/>
      <c r="D27" s="58">
        <f>100%-D24</f>
        <v>0.88068181818181812</v>
      </c>
      <c r="E27" s="58">
        <f>100%-E24</f>
        <v>0.97080291970802923</v>
      </c>
      <c r="F27" s="58">
        <f>100%-F24</f>
        <v>0.83870967741935487</v>
      </c>
      <c r="G27" s="58">
        <f>100%-G24</f>
        <v>1</v>
      </c>
      <c r="H27" s="58">
        <f>100%-H24</f>
        <v>0.90691489361702127</v>
      </c>
      <c r="I27" s="56"/>
    </row>
    <row r="28" spans="1:9" x14ac:dyDescent="0.25">
      <c r="A28" s="18"/>
      <c r="B28" s="12"/>
      <c r="C28" s="10"/>
      <c r="D28" s="13"/>
      <c r="E28" s="13"/>
      <c r="F28" s="13"/>
      <c r="G28" s="13"/>
      <c r="H28" s="14"/>
      <c r="I28" s="9"/>
    </row>
    <row r="29" spans="1:9" x14ac:dyDescent="0.25">
      <c r="A29" s="7" t="s">
        <v>16</v>
      </c>
      <c r="B29" s="16" t="s">
        <v>17</v>
      </c>
      <c r="C29" s="10"/>
      <c r="D29" s="7">
        <v>2</v>
      </c>
      <c r="E29" s="8">
        <v>0</v>
      </c>
      <c r="F29" s="7">
        <v>1</v>
      </c>
      <c r="G29" s="7">
        <v>0</v>
      </c>
      <c r="H29" s="7">
        <v>0</v>
      </c>
      <c r="I29" s="9"/>
    </row>
    <row r="30" spans="1:9" x14ac:dyDescent="0.25">
      <c r="A30" s="19"/>
      <c r="B30" s="12"/>
      <c r="C30" s="10"/>
      <c r="D30" s="13"/>
      <c r="E30" s="13"/>
      <c r="F30" s="13"/>
      <c r="G30" s="13"/>
      <c r="H30" s="14"/>
      <c r="I30" s="9"/>
    </row>
    <row r="31" spans="1:9" x14ac:dyDescent="0.25">
      <c r="A31" s="65" t="s">
        <v>4</v>
      </c>
      <c r="B31" s="66" t="s">
        <v>14</v>
      </c>
      <c r="C31" s="30"/>
      <c r="D31" s="80">
        <f>(H15+H27)/2</f>
        <v>0.9198753572562719</v>
      </c>
      <c r="E31" s="81"/>
      <c r="F31" s="81"/>
      <c r="G31" s="81"/>
      <c r="H31" s="82"/>
      <c r="I31" s="9"/>
    </row>
    <row r="32" spans="1:9" x14ac:dyDescent="0.25">
      <c r="I32" s="9"/>
    </row>
    <row r="33" spans="1:18" x14ac:dyDescent="0.25">
      <c r="I33" s="9"/>
    </row>
    <row r="34" spans="1:18" x14ac:dyDescent="0.25">
      <c r="B34" s="77" t="s">
        <v>18</v>
      </c>
      <c r="C34" s="77"/>
      <c r="D34" s="77"/>
      <c r="E34" s="77"/>
      <c r="F34" s="77"/>
      <c r="I34" s="9"/>
    </row>
    <row r="35" spans="1:18" x14ac:dyDescent="0.25">
      <c r="A35" s="15"/>
      <c r="B35" s="83" t="s">
        <v>19</v>
      </c>
      <c r="C35" s="84"/>
      <c r="D35" s="84"/>
      <c r="E35" s="23"/>
      <c r="F35" s="23" t="s">
        <v>4</v>
      </c>
      <c r="I35" s="9"/>
    </row>
    <row r="36" spans="1:18" x14ac:dyDescent="0.25">
      <c r="A36" s="85" t="s">
        <v>24</v>
      </c>
      <c r="B36" s="84" t="s">
        <v>20</v>
      </c>
      <c r="C36" s="84"/>
      <c r="D36" s="84"/>
      <c r="E36" s="15"/>
      <c r="F36" s="15">
        <v>6</v>
      </c>
      <c r="I36" s="9"/>
    </row>
    <row r="37" spans="1:18" x14ac:dyDescent="0.25">
      <c r="A37" s="85"/>
      <c r="B37" s="86" t="s">
        <v>21</v>
      </c>
      <c r="C37" s="87"/>
      <c r="D37" s="88"/>
      <c r="E37" s="15"/>
      <c r="F37" s="15">
        <v>3</v>
      </c>
      <c r="I37" s="9"/>
    </row>
    <row r="38" spans="1:18" x14ac:dyDescent="0.25">
      <c r="A38" s="85"/>
      <c r="B38" s="86" t="s">
        <v>22</v>
      </c>
      <c r="C38" s="87"/>
      <c r="D38" s="88"/>
      <c r="E38" s="15"/>
      <c r="F38" s="15">
        <v>13</v>
      </c>
    </row>
    <row r="39" spans="1:18" x14ac:dyDescent="0.25">
      <c r="A39" s="85"/>
      <c r="B39" s="84" t="s">
        <v>23</v>
      </c>
      <c r="C39" s="84"/>
      <c r="D39" s="84"/>
      <c r="E39" s="15"/>
      <c r="F39" s="15">
        <v>0</v>
      </c>
    </row>
    <row r="40" spans="1:18" s="21" customFormat="1" x14ac:dyDescent="0.25">
      <c r="A40" s="15"/>
      <c r="B40" s="84"/>
      <c r="C40" s="84"/>
      <c r="D40" s="84"/>
      <c r="E40" s="23" t="s">
        <v>4</v>
      </c>
      <c r="F40" s="23">
        <f>SUM(F36:F39)</f>
        <v>22</v>
      </c>
      <c r="I40"/>
      <c r="J40"/>
      <c r="K40"/>
      <c r="L40"/>
      <c r="M40"/>
      <c r="N40"/>
      <c r="O40"/>
      <c r="P40"/>
      <c r="Q40"/>
      <c r="R40"/>
    </row>
    <row r="41" spans="1:18" s="21" customFormat="1" x14ac:dyDescent="0.25">
      <c r="A41" s="85" t="s">
        <v>55</v>
      </c>
      <c r="B41" s="84" t="s">
        <v>51</v>
      </c>
      <c r="C41" s="84"/>
      <c r="D41" s="84"/>
      <c r="E41" s="15"/>
      <c r="F41" s="15">
        <v>0</v>
      </c>
      <c r="I41"/>
      <c r="J41"/>
      <c r="K41"/>
      <c r="L41"/>
      <c r="M41"/>
      <c r="N41"/>
      <c r="O41"/>
      <c r="P41"/>
      <c r="Q41"/>
      <c r="R41"/>
    </row>
    <row r="42" spans="1:18" s="21" customFormat="1" x14ac:dyDescent="0.25">
      <c r="A42" s="85"/>
      <c r="B42" s="68" t="s">
        <v>58</v>
      </c>
      <c r="C42" s="69"/>
      <c r="D42" s="70"/>
      <c r="E42" s="15"/>
      <c r="F42" s="15">
        <v>1</v>
      </c>
      <c r="I42"/>
      <c r="J42"/>
      <c r="K42"/>
      <c r="L42"/>
      <c r="M42"/>
      <c r="N42"/>
      <c r="O42"/>
      <c r="P42"/>
      <c r="Q42"/>
      <c r="R42"/>
    </row>
    <row r="43" spans="1:18" s="21" customFormat="1" x14ac:dyDescent="0.25">
      <c r="A43" s="85"/>
      <c r="B43" s="86" t="s">
        <v>22</v>
      </c>
      <c r="C43" s="87"/>
      <c r="D43" s="88"/>
      <c r="E43" s="15"/>
      <c r="F43" s="15">
        <v>3</v>
      </c>
      <c r="I43"/>
      <c r="J43"/>
      <c r="K43"/>
      <c r="L43"/>
      <c r="M43"/>
      <c r="N43"/>
      <c r="O43"/>
      <c r="P43"/>
      <c r="Q43"/>
      <c r="R43"/>
    </row>
    <row r="44" spans="1:18" s="21" customFormat="1" x14ac:dyDescent="0.25">
      <c r="A44" s="85"/>
      <c r="B44" s="84" t="s">
        <v>23</v>
      </c>
      <c r="C44" s="84"/>
      <c r="D44" s="84"/>
      <c r="E44" s="15"/>
      <c r="F44" s="15">
        <v>34</v>
      </c>
      <c r="I44"/>
      <c r="J44"/>
      <c r="K44"/>
      <c r="L44"/>
      <c r="M44"/>
      <c r="N44"/>
      <c r="O44"/>
      <c r="P44"/>
      <c r="Q44"/>
      <c r="R44"/>
    </row>
    <row r="45" spans="1:18" s="21" customFormat="1" x14ac:dyDescent="0.25">
      <c r="A45" s="15"/>
      <c r="B45" s="84"/>
      <c r="C45" s="84"/>
      <c r="D45" s="84"/>
      <c r="E45" s="23" t="s">
        <v>4</v>
      </c>
      <c r="F45" s="23">
        <f>SUM(F42:F44)</f>
        <v>38</v>
      </c>
      <c r="I45"/>
      <c r="J45"/>
      <c r="K45"/>
      <c r="L45"/>
      <c r="M45"/>
      <c r="N45"/>
      <c r="O45"/>
      <c r="P45"/>
      <c r="Q45"/>
      <c r="R45"/>
    </row>
  </sheetData>
  <mergeCells count="20">
    <mergeCell ref="A17:A27"/>
    <mergeCell ref="A1:B1"/>
    <mergeCell ref="A2:B2"/>
    <mergeCell ref="A3:B3"/>
    <mergeCell ref="A4:B4"/>
    <mergeCell ref="A6:A15"/>
    <mergeCell ref="B45:D45"/>
    <mergeCell ref="D31:H31"/>
    <mergeCell ref="B34:F34"/>
    <mergeCell ref="B35:D35"/>
    <mergeCell ref="A36:A39"/>
    <mergeCell ref="B36:D36"/>
    <mergeCell ref="B37:D37"/>
    <mergeCell ref="B38:D38"/>
    <mergeCell ref="B39:D39"/>
    <mergeCell ref="B40:D40"/>
    <mergeCell ref="A41:A44"/>
    <mergeCell ref="B41:D41"/>
    <mergeCell ref="B43:D43"/>
    <mergeCell ref="B44:D44"/>
  </mergeCells>
  <pageMargins left="0.7" right="0.7" top="0.75" bottom="0.75" header="0.3" footer="0.3"/>
  <pageSetup scale="96" orientation="portrait" r:id="rId1"/>
  <headerFooter>
    <oddHeader>&amp;C&amp;F</oddHead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8"/>
  <sheetViews>
    <sheetView view="pageLayout" topLeftCell="A15" zoomScaleNormal="100" workbookViewId="0">
      <selection activeCell="B48" sqref="B48:E48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customWidth="1"/>
    <col min="10" max="15" width="9.7109375" customWidth="1"/>
    <col min="16" max="16" width="3.140625" customWidth="1"/>
    <col min="17" max="17" width="6.140625" bestFit="1" customWidth="1"/>
    <col min="18" max="18" width="7.85546875" customWidth="1"/>
  </cols>
  <sheetData>
    <row r="1" spans="1:9" s="5" customFormat="1" ht="45" x14ac:dyDescent="0.25">
      <c r="A1" s="76"/>
      <c r="B1" s="76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25">
      <c r="A2" s="77" t="s">
        <v>6</v>
      </c>
      <c r="B2" s="77"/>
      <c r="C2" s="6"/>
      <c r="D2" s="7">
        <v>53</v>
      </c>
      <c r="E2" s="8">
        <v>29</v>
      </c>
      <c r="F2" s="7">
        <v>35</v>
      </c>
      <c r="G2" s="7">
        <v>0</v>
      </c>
      <c r="H2" s="7">
        <f>SUM(D2:G2)</f>
        <v>117</v>
      </c>
      <c r="I2" s="9"/>
    </row>
    <row r="3" spans="1:9" x14ac:dyDescent="0.25">
      <c r="A3" s="77" t="s">
        <v>5</v>
      </c>
      <c r="B3" s="77"/>
      <c r="C3" s="10"/>
      <c r="D3" s="7">
        <v>158</v>
      </c>
      <c r="E3" s="8">
        <v>131</v>
      </c>
      <c r="F3" s="7">
        <v>50</v>
      </c>
      <c r="G3" s="7">
        <v>4</v>
      </c>
      <c r="H3" s="7">
        <f>SUM(D3:G3)</f>
        <v>343</v>
      </c>
      <c r="I3" s="9"/>
    </row>
    <row r="4" spans="1:9" x14ac:dyDescent="0.25">
      <c r="A4" s="78" t="s">
        <v>7</v>
      </c>
      <c r="B4" s="79"/>
      <c r="C4" s="10"/>
      <c r="D4" s="7">
        <f>SUM(D2:D3)</f>
        <v>211</v>
      </c>
      <c r="E4" s="7">
        <f>SUM(E2:E3)</f>
        <v>160</v>
      </c>
      <c r="F4" s="7">
        <f>SUM(F2:F3)</f>
        <v>85</v>
      </c>
      <c r="G4" s="7">
        <f>SUM(G2:G3)</f>
        <v>4</v>
      </c>
      <c r="H4" s="7">
        <f>SUM(H2:H3)</f>
        <v>460</v>
      </c>
      <c r="I4" s="9"/>
    </row>
    <row r="5" spans="1:9" x14ac:dyDescent="0.2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25">
      <c r="A6" s="73" t="s">
        <v>15</v>
      </c>
      <c r="B6" s="15" t="s">
        <v>9</v>
      </c>
      <c r="C6" s="10"/>
      <c r="D6" s="7">
        <v>31</v>
      </c>
      <c r="E6" s="8">
        <v>6</v>
      </c>
      <c r="F6" s="7">
        <v>18</v>
      </c>
      <c r="G6" s="7">
        <v>0</v>
      </c>
      <c r="H6" s="7">
        <f>SUM(D6:G6)</f>
        <v>55</v>
      </c>
      <c r="I6" s="9"/>
    </row>
    <row r="7" spans="1:9" x14ac:dyDescent="0.25">
      <c r="A7" s="74"/>
      <c r="B7" s="15" t="s">
        <v>27</v>
      </c>
      <c r="C7" s="10"/>
      <c r="D7" s="7">
        <v>0</v>
      </c>
      <c r="E7" s="8">
        <v>0</v>
      </c>
      <c r="F7" s="7">
        <v>0</v>
      </c>
      <c r="G7" s="7">
        <v>0</v>
      </c>
      <c r="H7" s="7">
        <f>SUM(D7:G7)</f>
        <v>0</v>
      </c>
      <c r="I7" s="9"/>
    </row>
    <row r="8" spans="1:9" x14ac:dyDescent="0.25">
      <c r="A8" s="74"/>
      <c r="B8" s="15" t="s">
        <v>10</v>
      </c>
      <c r="C8" s="10"/>
      <c r="D8" s="7">
        <v>12</v>
      </c>
      <c r="E8" s="8">
        <v>14</v>
      </c>
      <c r="F8" s="7">
        <v>7</v>
      </c>
      <c r="G8" s="7">
        <v>0</v>
      </c>
      <c r="H8" s="7">
        <f>SUM(D8:G8)</f>
        <v>33</v>
      </c>
      <c r="I8" s="9"/>
    </row>
    <row r="9" spans="1:9" x14ac:dyDescent="0.25">
      <c r="A9" s="74"/>
      <c r="B9" s="16" t="s">
        <v>11</v>
      </c>
      <c r="C9" s="10"/>
      <c r="D9" s="7">
        <v>4</v>
      </c>
      <c r="E9" s="8">
        <v>2</v>
      </c>
      <c r="F9" s="7">
        <v>7</v>
      </c>
      <c r="G9" s="7">
        <v>0</v>
      </c>
      <c r="H9" s="7">
        <f>SUM(D9:G9)</f>
        <v>13</v>
      </c>
      <c r="I9" s="9"/>
    </row>
    <row r="10" spans="1:9" x14ac:dyDescent="0.25">
      <c r="A10" s="74"/>
      <c r="B10" s="24" t="s">
        <v>25</v>
      </c>
      <c r="C10" s="10"/>
      <c r="D10" s="7">
        <f>SUM(D6:D9)</f>
        <v>47</v>
      </c>
      <c r="E10" s="7">
        <f>SUM(E6:E9)</f>
        <v>22</v>
      </c>
      <c r="F10" s="7">
        <f>SUM(F6:F9)</f>
        <v>32</v>
      </c>
      <c r="G10" s="7">
        <f>SUM(G6:G9)</f>
        <v>0</v>
      </c>
      <c r="H10" s="7">
        <f>SUM(H6:H9)</f>
        <v>101</v>
      </c>
      <c r="I10" s="9"/>
    </row>
    <row r="11" spans="1:9" x14ac:dyDescent="0.25">
      <c r="A11" s="74"/>
      <c r="B11" s="16" t="s">
        <v>12</v>
      </c>
      <c r="C11" s="10"/>
      <c r="D11" s="7">
        <v>2</v>
      </c>
      <c r="E11" s="8">
        <v>4</v>
      </c>
      <c r="F11" s="7">
        <v>4</v>
      </c>
      <c r="G11" s="7">
        <v>0</v>
      </c>
      <c r="H11" s="7">
        <f>SUM(D11:G11)</f>
        <v>10</v>
      </c>
      <c r="I11" s="9"/>
    </row>
    <row r="12" spans="1:9" x14ac:dyDescent="0.25">
      <c r="A12" s="74"/>
      <c r="B12" s="16" t="s">
        <v>52</v>
      </c>
      <c r="C12" s="10"/>
      <c r="D12" s="17">
        <f>D11/D2</f>
        <v>3.7735849056603772E-2</v>
      </c>
      <c r="E12" s="17">
        <f>E11/E2</f>
        <v>0.13793103448275862</v>
      </c>
      <c r="F12" s="17">
        <f>F11/F2</f>
        <v>0.11428571428571428</v>
      </c>
      <c r="G12" s="17">
        <v>0</v>
      </c>
      <c r="H12" s="17">
        <f>H11/H2</f>
        <v>8.5470085470085472E-2</v>
      </c>
      <c r="I12" s="9"/>
    </row>
    <row r="13" spans="1:9" x14ac:dyDescent="0.25">
      <c r="A13" s="74"/>
      <c r="B13" s="16" t="s">
        <v>13</v>
      </c>
      <c r="C13" s="10"/>
      <c r="D13" s="7">
        <v>0</v>
      </c>
      <c r="E13" s="8">
        <v>0</v>
      </c>
      <c r="F13" s="7">
        <v>0</v>
      </c>
      <c r="G13" s="7">
        <v>0</v>
      </c>
      <c r="H13" s="7">
        <f>SUM(D13:G13)</f>
        <v>0</v>
      </c>
      <c r="I13" s="9"/>
    </row>
    <row r="14" spans="1:9" x14ac:dyDescent="0.25">
      <c r="A14" s="74"/>
      <c r="B14" s="16" t="s">
        <v>28</v>
      </c>
      <c r="C14" s="10"/>
      <c r="D14" s="7">
        <v>0</v>
      </c>
      <c r="E14" s="8">
        <v>0</v>
      </c>
      <c r="F14" s="7">
        <v>7</v>
      </c>
      <c r="G14" s="7">
        <v>0</v>
      </c>
      <c r="H14" s="7">
        <f>SUM(D14:G14)</f>
        <v>7</v>
      </c>
      <c r="I14" s="9"/>
    </row>
    <row r="15" spans="1:9" s="54" customFormat="1" x14ac:dyDescent="0.25">
      <c r="A15" s="75"/>
      <c r="B15" s="57" t="s">
        <v>29</v>
      </c>
      <c r="C15" s="30"/>
      <c r="D15" s="58">
        <f>100%-D12</f>
        <v>0.96226415094339623</v>
      </c>
      <c r="E15" s="58">
        <f>100%-E12</f>
        <v>0.86206896551724133</v>
      </c>
      <c r="F15" s="58">
        <f>100%-F12</f>
        <v>0.88571428571428568</v>
      </c>
      <c r="G15" s="58">
        <f>100%-G12</f>
        <v>1</v>
      </c>
      <c r="H15" s="58">
        <f>100%-H12</f>
        <v>0.9145299145299145</v>
      </c>
      <c r="I15" s="56"/>
    </row>
    <row r="16" spans="1:9" x14ac:dyDescent="0.25">
      <c r="A16" s="18"/>
      <c r="B16" s="12"/>
      <c r="C16" s="10"/>
      <c r="D16" s="13"/>
      <c r="E16" s="13"/>
      <c r="F16" s="13"/>
      <c r="G16" s="13"/>
      <c r="H16" s="14"/>
      <c r="I16" s="9"/>
    </row>
    <row r="17" spans="1:9" x14ac:dyDescent="0.25">
      <c r="A17" s="73" t="s">
        <v>8</v>
      </c>
      <c r="B17" s="15" t="s">
        <v>9</v>
      </c>
      <c r="C17" s="10"/>
      <c r="D17" s="7">
        <v>26</v>
      </c>
      <c r="E17" s="8">
        <v>17</v>
      </c>
      <c r="F17" s="7">
        <v>18</v>
      </c>
      <c r="G17" s="7">
        <v>0</v>
      </c>
      <c r="H17" s="7">
        <f>SUM(D17:G17)</f>
        <v>61</v>
      </c>
      <c r="I17" s="9"/>
    </row>
    <row r="18" spans="1:9" x14ac:dyDescent="0.25">
      <c r="A18" s="74"/>
      <c r="B18" s="15" t="s">
        <v>27</v>
      </c>
      <c r="C18" s="10"/>
      <c r="D18" s="7">
        <v>2</v>
      </c>
      <c r="E18" s="8">
        <v>0</v>
      </c>
      <c r="F18" s="7">
        <v>4</v>
      </c>
      <c r="G18" s="7">
        <v>0</v>
      </c>
      <c r="H18" s="7">
        <f>SUM(D18:G18)</f>
        <v>6</v>
      </c>
      <c r="I18" s="9"/>
    </row>
    <row r="19" spans="1:9" x14ac:dyDescent="0.25">
      <c r="A19" s="74"/>
      <c r="B19" s="15" t="s">
        <v>10</v>
      </c>
      <c r="C19" s="10"/>
      <c r="D19" s="7">
        <v>4</v>
      </c>
      <c r="E19" s="8">
        <v>0</v>
      </c>
      <c r="F19" s="7">
        <v>0</v>
      </c>
      <c r="G19" s="7">
        <v>0</v>
      </c>
      <c r="H19" s="7">
        <f>SUM(D19:G19)</f>
        <v>4</v>
      </c>
      <c r="I19" s="9"/>
    </row>
    <row r="20" spans="1:9" x14ac:dyDescent="0.25">
      <c r="A20" s="74"/>
      <c r="B20" s="16" t="s">
        <v>11</v>
      </c>
      <c r="C20" s="10"/>
      <c r="D20" s="7">
        <v>0</v>
      </c>
      <c r="E20" s="8">
        <v>0</v>
      </c>
      <c r="F20" s="7">
        <v>0</v>
      </c>
      <c r="G20" s="7">
        <v>0</v>
      </c>
      <c r="H20" s="7">
        <f>SUM(D20:G20)</f>
        <v>0</v>
      </c>
      <c r="I20" s="9"/>
    </row>
    <row r="21" spans="1:9" x14ac:dyDescent="0.25">
      <c r="A21" s="74"/>
      <c r="B21" s="16" t="s">
        <v>26</v>
      </c>
      <c r="C21" s="10"/>
      <c r="D21" s="7">
        <v>17</v>
      </c>
      <c r="E21" s="8">
        <v>45</v>
      </c>
      <c r="F21" s="7">
        <v>16</v>
      </c>
      <c r="G21" s="7">
        <v>0</v>
      </c>
      <c r="H21" s="7">
        <f>SUM(D21:G21)</f>
        <v>78</v>
      </c>
      <c r="I21" s="9"/>
    </row>
    <row r="22" spans="1:9" x14ac:dyDescent="0.25">
      <c r="A22" s="74"/>
      <c r="B22" s="24" t="s">
        <v>25</v>
      </c>
      <c r="C22" s="10"/>
      <c r="D22" s="7">
        <f>SUM(D17:D21)</f>
        <v>49</v>
      </c>
      <c r="E22" s="7">
        <f>SUM(E17:E21)</f>
        <v>62</v>
      </c>
      <c r="F22" s="7">
        <f>SUM(F17:F21)</f>
        <v>38</v>
      </c>
      <c r="G22" s="7">
        <f>SUM(G17:G21)</f>
        <v>0</v>
      </c>
      <c r="H22" s="7">
        <f>SUM(H17:H21)</f>
        <v>149</v>
      </c>
      <c r="I22" s="9"/>
    </row>
    <row r="23" spans="1:9" x14ac:dyDescent="0.25">
      <c r="A23" s="74"/>
      <c r="B23" s="16" t="s">
        <v>12</v>
      </c>
      <c r="C23" s="10"/>
      <c r="D23" s="7">
        <v>54</v>
      </c>
      <c r="E23" s="8">
        <v>16</v>
      </c>
      <c r="F23" s="7">
        <v>2</v>
      </c>
      <c r="G23" s="7">
        <v>0</v>
      </c>
      <c r="H23" s="7">
        <f>SUM(D23:G23)</f>
        <v>72</v>
      </c>
      <c r="I23" s="9"/>
    </row>
    <row r="24" spans="1:9" x14ac:dyDescent="0.25">
      <c r="A24" s="74"/>
      <c r="B24" s="16" t="s">
        <v>52</v>
      </c>
      <c r="C24" s="10"/>
      <c r="D24" s="17">
        <f>D23/D3</f>
        <v>0.34177215189873417</v>
      </c>
      <c r="E24" s="17">
        <f>E23/E3</f>
        <v>0.12213740458015267</v>
      </c>
      <c r="F24" s="17">
        <f>F23/F3</f>
        <v>0.04</v>
      </c>
      <c r="G24" s="17">
        <f>G23/G3</f>
        <v>0</v>
      </c>
      <c r="H24" s="17">
        <f>H23/H3</f>
        <v>0.2099125364431487</v>
      </c>
      <c r="I24" s="9"/>
    </row>
    <row r="25" spans="1:9" x14ac:dyDescent="0.25">
      <c r="A25" s="74"/>
      <c r="B25" s="16" t="s">
        <v>13</v>
      </c>
      <c r="C25" s="10"/>
      <c r="D25" s="7">
        <v>16</v>
      </c>
      <c r="E25" s="8">
        <v>8</v>
      </c>
      <c r="F25" s="7">
        <v>5</v>
      </c>
      <c r="G25" s="7">
        <v>0</v>
      </c>
      <c r="H25" s="7">
        <f>SUM(D25:G25)</f>
        <v>29</v>
      </c>
      <c r="I25" s="9"/>
    </row>
    <row r="26" spans="1:9" x14ac:dyDescent="0.25">
      <c r="A26" s="74"/>
      <c r="B26" s="16" t="s">
        <v>28</v>
      </c>
      <c r="C26" s="10"/>
      <c r="D26" s="7">
        <v>0</v>
      </c>
      <c r="E26" s="8">
        <v>0</v>
      </c>
      <c r="F26" s="7">
        <v>5</v>
      </c>
      <c r="G26" s="7">
        <v>0</v>
      </c>
      <c r="H26" s="7">
        <f>SUM(D26:G26)</f>
        <v>5</v>
      </c>
      <c r="I26" s="9"/>
    </row>
    <row r="27" spans="1:9" s="54" customFormat="1" x14ac:dyDescent="0.25">
      <c r="A27" s="75"/>
      <c r="B27" s="61" t="s">
        <v>30</v>
      </c>
      <c r="C27" s="30"/>
      <c r="D27" s="58">
        <f>100%-D24</f>
        <v>0.65822784810126578</v>
      </c>
      <c r="E27" s="58">
        <f>100%-E24</f>
        <v>0.87786259541984735</v>
      </c>
      <c r="F27" s="58">
        <f>100%-F24</f>
        <v>0.96</v>
      </c>
      <c r="G27" s="58">
        <f>100%-G24</f>
        <v>1</v>
      </c>
      <c r="H27" s="58">
        <f>100%-H24</f>
        <v>0.79008746355685133</v>
      </c>
      <c r="I27" s="56"/>
    </row>
    <row r="28" spans="1:9" x14ac:dyDescent="0.25">
      <c r="A28" s="18"/>
      <c r="B28" s="12"/>
      <c r="C28" s="10"/>
      <c r="D28" s="13"/>
      <c r="E28" s="13"/>
      <c r="F28" s="13"/>
      <c r="G28" s="13"/>
      <c r="H28" s="14"/>
      <c r="I28" s="9"/>
    </row>
    <row r="29" spans="1:9" x14ac:dyDescent="0.25">
      <c r="A29" s="7" t="s">
        <v>16</v>
      </c>
      <c r="B29" s="16" t="s">
        <v>17</v>
      </c>
      <c r="C29" s="10"/>
      <c r="D29" s="7">
        <v>0</v>
      </c>
      <c r="E29" s="8">
        <v>0</v>
      </c>
      <c r="F29" s="7">
        <v>0</v>
      </c>
      <c r="G29" s="7">
        <v>0</v>
      </c>
      <c r="H29" s="7">
        <v>0</v>
      </c>
      <c r="I29" s="9"/>
    </row>
    <row r="30" spans="1:9" x14ac:dyDescent="0.25">
      <c r="A30" s="19"/>
      <c r="B30" s="12"/>
      <c r="C30" s="10"/>
      <c r="D30" s="13"/>
      <c r="E30" s="13"/>
      <c r="F30" s="13"/>
      <c r="G30" s="13"/>
      <c r="H30" s="14"/>
      <c r="I30" s="9"/>
    </row>
    <row r="31" spans="1:9" x14ac:dyDescent="0.25">
      <c r="A31" s="65" t="s">
        <v>4</v>
      </c>
      <c r="B31" s="66" t="s">
        <v>14</v>
      </c>
      <c r="C31" s="30"/>
      <c r="D31" s="80">
        <f>(H15+H27)/2</f>
        <v>0.85230868904338286</v>
      </c>
      <c r="E31" s="81"/>
      <c r="F31" s="81"/>
      <c r="G31" s="81"/>
      <c r="H31" s="82"/>
      <c r="I31" s="9"/>
    </row>
    <row r="32" spans="1:9" x14ac:dyDescent="0.25">
      <c r="I32" s="9"/>
    </row>
    <row r="33" spans="1:18" x14ac:dyDescent="0.25">
      <c r="I33" s="9"/>
    </row>
    <row r="34" spans="1:18" x14ac:dyDescent="0.25">
      <c r="A34" s="15"/>
      <c r="B34" s="77" t="s">
        <v>18</v>
      </c>
      <c r="C34" s="77"/>
      <c r="D34" s="77"/>
      <c r="E34" s="77"/>
      <c r="F34" s="77"/>
      <c r="I34" s="9"/>
    </row>
    <row r="35" spans="1:18" x14ac:dyDescent="0.25">
      <c r="A35" s="15"/>
      <c r="B35" s="89" t="s">
        <v>19</v>
      </c>
      <c r="C35" s="90"/>
      <c r="D35" s="90"/>
      <c r="E35" s="91"/>
      <c r="F35" s="72" t="s">
        <v>4</v>
      </c>
      <c r="I35" s="9"/>
    </row>
    <row r="36" spans="1:18" s="21" customFormat="1" x14ac:dyDescent="0.25">
      <c r="A36" s="85" t="s">
        <v>15</v>
      </c>
      <c r="B36" s="86" t="s">
        <v>20</v>
      </c>
      <c r="C36" s="87"/>
      <c r="D36" s="87"/>
      <c r="E36" s="88"/>
      <c r="F36" s="15">
        <v>3</v>
      </c>
      <c r="I36"/>
      <c r="J36"/>
      <c r="K36"/>
      <c r="L36"/>
      <c r="M36"/>
      <c r="N36"/>
      <c r="O36"/>
      <c r="P36"/>
      <c r="Q36"/>
      <c r="R36"/>
    </row>
    <row r="37" spans="1:18" s="21" customFormat="1" x14ac:dyDescent="0.25">
      <c r="A37" s="85"/>
      <c r="B37" s="86" t="s">
        <v>21</v>
      </c>
      <c r="C37" s="87"/>
      <c r="D37" s="87"/>
      <c r="E37" s="88"/>
      <c r="F37" s="15">
        <v>2</v>
      </c>
      <c r="I37"/>
      <c r="J37"/>
      <c r="K37"/>
      <c r="L37"/>
      <c r="M37"/>
      <c r="N37"/>
      <c r="O37"/>
      <c r="P37"/>
      <c r="Q37"/>
      <c r="R37"/>
    </row>
    <row r="38" spans="1:18" s="21" customFormat="1" x14ac:dyDescent="0.25">
      <c r="A38" s="85"/>
      <c r="B38" s="86" t="s">
        <v>22</v>
      </c>
      <c r="C38" s="87"/>
      <c r="D38" s="87"/>
      <c r="E38" s="88"/>
      <c r="F38" s="15">
        <v>7</v>
      </c>
      <c r="I38"/>
      <c r="J38"/>
      <c r="K38"/>
      <c r="L38"/>
      <c r="M38"/>
      <c r="N38"/>
      <c r="O38"/>
      <c r="P38"/>
      <c r="Q38"/>
      <c r="R38"/>
    </row>
    <row r="39" spans="1:18" s="21" customFormat="1" x14ac:dyDescent="0.25">
      <c r="A39" s="85"/>
      <c r="B39" s="86" t="s">
        <v>23</v>
      </c>
      <c r="C39" s="87"/>
      <c r="D39" s="87"/>
      <c r="E39" s="88"/>
      <c r="F39" s="15">
        <v>5</v>
      </c>
      <c r="I39"/>
      <c r="J39"/>
      <c r="K39"/>
      <c r="L39"/>
      <c r="M39"/>
      <c r="N39"/>
      <c r="O39"/>
      <c r="P39"/>
      <c r="Q39"/>
      <c r="R39"/>
    </row>
    <row r="40" spans="1:18" s="71" customFormat="1" x14ac:dyDescent="0.25">
      <c r="A40" s="31"/>
      <c r="B40" s="83" t="s">
        <v>4</v>
      </c>
      <c r="C40" s="83"/>
      <c r="D40" s="83"/>
      <c r="E40" s="83"/>
      <c r="F40" s="23">
        <f>SUM(F36:F39)</f>
        <v>17</v>
      </c>
      <c r="I40" s="54"/>
      <c r="J40" s="54"/>
      <c r="K40" s="54"/>
      <c r="L40" s="54"/>
      <c r="M40" s="54"/>
      <c r="N40" s="54"/>
      <c r="O40" s="54"/>
      <c r="P40" s="54"/>
      <c r="Q40" s="54"/>
      <c r="R40" s="54"/>
    </row>
    <row r="41" spans="1:18" x14ac:dyDescent="0.25">
      <c r="A41" s="84"/>
      <c r="B41" s="84"/>
      <c r="C41" s="84"/>
      <c r="D41" s="84"/>
      <c r="E41" s="84"/>
      <c r="F41" s="84"/>
      <c r="I41" s="9"/>
    </row>
    <row r="42" spans="1:18" x14ac:dyDescent="0.25">
      <c r="A42" s="15"/>
      <c r="B42" s="83" t="s">
        <v>19</v>
      </c>
      <c r="C42" s="84"/>
      <c r="D42" s="84"/>
      <c r="E42" s="84"/>
      <c r="F42" s="23" t="s">
        <v>4</v>
      </c>
      <c r="I42" s="9"/>
    </row>
    <row r="43" spans="1:18" x14ac:dyDescent="0.25">
      <c r="A43" s="85" t="s">
        <v>8</v>
      </c>
      <c r="B43" s="84" t="s">
        <v>59</v>
      </c>
      <c r="C43" s="84"/>
      <c r="D43" s="84"/>
      <c r="E43" s="84"/>
      <c r="F43" s="15">
        <v>4</v>
      </c>
      <c r="I43" s="9"/>
    </row>
    <row r="44" spans="1:18" x14ac:dyDescent="0.25">
      <c r="A44" s="85"/>
      <c r="B44" s="84" t="s">
        <v>60</v>
      </c>
      <c r="C44" s="84"/>
      <c r="D44" s="84"/>
      <c r="E44" s="84"/>
      <c r="F44" s="15">
        <v>3</v>
      </c>
      <c r="I44" s="9"/>
    </row>
    <row r="45" spans="1:18" x14ac:dyDescent="0.25">
      <c r="A45" s="85"/>
      <c r="B45" s="84" t="s">
        <v>22</v>
      </c>
      <c r="C45" s="84"/>
      <c r="D45" s="84"/>
      <c r="E45" s="84"/>
      <c r="F45" s="15">
        <v>5</v>
      </c>
    </row>
    <row r="46" spans="1:18" x14ac:dyDescent="0.25">
      <c r="A46" s="85"/>
      <c r="B46" s="84" t="s">
        <v>23</v>
      </c>
      <c r="C46" s="84"/>
      <c r="D46" s="84"/>
      <c r="E46" s="84"/>
      <c r="F46" s="15">
        <v>63</v>
      </c>
    </row>
    <row r="47" spans="1:18" s="21" customFormat="1" x14ac:dyDescent="0.25">
      <c r="A47" s="85"/>
      <c r="B47" s="84" t="s">
        <v>57</v>
      </c>
      <c r="C47" s="84"/>
      <c r="D47" s="84"/>
      <c r="E47" s="84"/>
      <c r="F47" s="15">
        <v>2</v>
      </c>
      <c r="I47"/>
      <c r="J47"/>
      <c r="K47"/>
      <c r="L47"/>
      <c r="M47"/>
      <c r="N47"/>
      <c r="O47"/>
      <c r="P47"/>
      <c r="Q47"/>
      <c r="R47"/>
    </row>
    <row r="48" spans="1:18" s="71" customFormat="1" x14ac:dyDescent="0.25">
      <c r="A48" s="31"/>
      <c r="B48" s="83" t="s">
        <v>4</v>
      </c>
      <c r="C48" s="83"/>
      <c r="D48" s="83"/>
      <c r="E48" s="83"/>
      <c r="F48" s="23">
        <f>SUM(F43:F47)</f>
        <v>77</v>
      </c>
      <c r="I48" s="54"/>
      <c r="J48" s="54"/>
      <c r="K48" s="54"/>
      <c r="L48" s="54"/>
      <c r="M48" s="54"/>
      <c r="N48" s="54"/>
      <c r="O48" s="54"/>
      <c r="P48" s="54"/>
      <c r="Q48" s="54"/>
      <c r="R48" s="54"/>
    </row>
  </sheetData>
  <mergeCells count="24">
    <mergeCell ref="A41:F41"/>
    <mergeCell ref="A1:B1"/>
    <mergeCell ref="A2:B2"/>
    <mergeCell ref="A3:B3"/>
    <mergeCell ref="A4:B4"/>
    <mergeCell ref="A6:A15"/>
    <mergeCell ref="D31:H31"/>
    <mergeCell ref="B34:F34"/>
    <mergeCell ref="B48:E48"/>
    <mergeCell ref="B35:E35"/>
    <mergeCell ref="A17:A27"/>
    <mergeCell ref="A43:A47"/>
    <mergeCell ref="B43:E43"/>
    <mergeCell ref="B44:E44"/>
    <mergeCell ref="B45:E45"/>
    <mergeCell ref="B46:E46"/>
    <mergeCell ref="B47:E47"/>
    <mergeCell ref="B40:E40"/>
    <mergeCell ref="A36:A39"/>
    <mergeCell ref="B42:E42"/>
    <mergeCell ref="B36:E36"/>
    <mergeCell ref="B37:E37"/>
    <mergeCell ref="B38:E38"/>
    <mergeCell ref="B39:E39"/>
  </mergeCells>
  <pageMargins left="0.7" right="0.7" top="0.75" bottom="0.75" header="0.3" footer="0.3"/>
  <pageSetup scale="77" orientation="portrait" r:id="rId1"/>
  <headerFooter>
    <oddHeader>&amp;C&amp;F</oddHead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50"/>
  <sheetViews>
    <sheetView view="pageLayout" topLeftCell="A31" zoomScaleNormal="100" workbookViewId="0">
      <selection activeCell="B37" sqref="B37:E37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customWidth="1"/>
    <col min="10" max="15" width="9.7109375" customWidth="1"/>
    <col min="16" max="16" width="3.140625" customWidth="1"/>
    <col min="17" max="17" width="6.140625" bestFit="1" customWidth="1"/>
    <col min="18" max="18" width="7.85546875" customWidth="1"/>
  </cols>
  <sheetData>
    <row r="1" spans="1:9" s="5" customFormat="1" ht="45" x14ac:dyDescent="0.25">
      <c r="A1" s="76"/>
      <c r="B1" s="76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25">
      <c r="A2" s="77" t="s">
        <v>6</v>
      </c>
      <c r="B2" s="77"/>
      <c r="C2" s="6"/>
      <c r="D2" s="7">
        <v>72</v>
      </c>
      <c r="E2" s="8">
        <v>50</v>
      </c>
      <c r="F2" s="7">
        <v>28</v>
      </c>
      <c r="G2" s="7">
        <v>0</v>
      </c>
      <c r="H2" s="7">
        <f>SUM(D2:G2)</f>
        <v>150</v>
      </c>
      <c r="I2" s="9"/>
    </row>
    <row r="3" spans="1:9" x14ac:dyDescent="0.25">
      <c r="A3" s="77" t="s">
        <v>5</v>
      </c>
      <c r="B3" s="77"/>
      <c r="C3" s="10"/>
      <c r="D3" s="7">
        <v>129</v>
      </c>
      <c r="E3" s="8">
        <v>111</v>
      </c>
      <c r="F3" s="7">
        <v>41</v>
      </c>
      <c r="G3" s="7">
        <v>2</v>
      </c>
      <c r="H3" s="7">
        <f>SUM(D3:G3)</f>
        <v>283</v>
      </c>
      <c r="I3" s="9"/>
    </row>
    <row r="4" spans="1:9" x14ac:dyDescent="0.25">
      <c r="A4" s="78" t="s">
        <v>7</v>
      </c>
      <c r="B4" s="79"/>
      <c r="C4" s="10"/>
      <c r="D4" s="7">
        <f>SUM(D2:D3)</f>
        <v>201</v>
      </c>
      <c r="E4" s="7">
        <f>SUM(E2:E3)</f>
        <v>161</v>
      </c>
      <c r="F4" s="7">
        <f>SUM(F2:F3)</f>
        <v>69</v>
      </c>
      <c r="G4" s="7">
        <f>SUM(G2:G3)</f>
        <v>2</v>
      </c>
      <c r="H4" s="7">
        <f>SUM(H2:H3)</f>
        <v>433</v>
      </c>
      <c r="I4" s="9"/>
    </row>
    <row r="5" spans="1:9" x14ac:dyDescent="0.2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25">
      <c r="A6" s="73" t="s">
        <v>15</v>
      </c>
      <c r="B6" s="15" t="s">
        <v>9</v>
      </c>
      <c r="C6" s="10"/>
      <c r="D6" s="7">
        <v>34</v>
      </c>
      <c r="E6" s="8">
        <v>16</v>
      </c>
      <c r="F6" s="7">
        <v>17</v>
      </c>
      <c r="G6" s="7">
        <v>0</v>
      </c>
      <c r="H6" s="7">
        <f t="shared" ref="H6:H11" si="0">SUM(D6:G6)</f>
        <v>67</v>
      </c>
      <c r="I6" s="9"/>
    </row>
    <row r="7" spans="1:9" x14ac:dyDescent="0.25">
      <c r="A7" s="74"/>
      <c r="B7" s="15" t="s">
        <v>27</v>
      </c>
      <c r="C7" s="10"/>
      <c r="D7" s="7">
        <v>0</v>
      </c>
      <c r="E7" s="8">
        <v>0</v>
      </c>
      <c r="F7" s="7">
        <v>0</v>
      </c>
      <c r="G7" s="7">
        <v>0</v>
      </c>
      <c r="H7" s="7">
        <f t="shared" si="0"/>
        <v>0</v>
      </c>
      <c r="I7" s="9"/>
    </row>
    <row r="8" spans="1:9" x14ac:dyDescent="0.25">
      <c r="A8" s="74"/>
      <c r="B8" s="15" t="s">
        <v>10</v>
      </c>
      <c r="C8" s="10"/>
      <c r="D8" s="7">
        <v>28</v>
      </c>
      <c r="E8" s="8">
        <v>19</v>
      </c>
      <c r="F8" s="7">
        <v>2</v>
      </c>
      <c r="G8" s="7">
        <v>0</v>
      </c>
      <c r="H8" s="7">
        <f t="shared" si="0"/>
        <v>49</v>
      </c>
      <c r="I8" s="9"/>
    </row>
    <row r="9" spans="1:9" x14ac:dyDescent="0.25">
      <c r="A9" s="74"/>
      <c r="B9" s="16" t="s">
        <v>11</v>
      </c>
      <c r="C9" s="10"/>
      <c r="D9" s="7">
        <v>2</v>
      </c>
      <c r="E9" s="8">
        <v>1</v>
      </c>
      <c r="F9" s="7">
        <v>2</v>
      </c>
      <c r="G9" s="7">
        <v>0</v>
      </c>
      <c r="H9" s="7">
        <f t="shared" si="0"/>
        <v>5</v>
      </c>
      <c r="I9" s="9"/>
    </row>
    <row r="10" spans="1:9" x14ac:dyDescent="0.25">
      <c r="A10" s="74"/>
      <c r="B10" s="24" t="s">
        <v>25</v>
      </c>
      <c r="C10" s="10"/>
      <c r="D10" s="7">
        <f>SUM(D6:D9)</f>
        <v>64</v>
      </c>
      <c r="E10" s="7">
        <f>SUM(E6:E9)</f>
        <v>36</v>
      </c>
      <c r="F10" s="7">
        <f>SUM(F6:F9)</f>
        <v>21</v>
      </c>
      <c r="G10" s="7">
        <f>SUM(G6:G9)</f>
        <v>0</v>
      </c>
      <c r="H10" s="7">
        <f t="shared" si="0"/>
        <v>121</v>
      </c>
      <c r="I10" s="9"/>
    </row>
    <row r="11" spans="1:9" x14ac:dyDescent="0.25">
      <c r="A11" s="74"/>
      <c r="B11" s="16" t="s">
        <v>12</v>
      </c>
      <c r="C11" s="10"/>
      <c r="D11" s="7">
        <v>2</v>
      </c>
      <c r="E11" s="8">
        <v>6</v>
      </c>
      <c r="F11" s="7">
        <v>2</v>
      </c>
      <c r="G11" s="7">
        <v>0</v>
      </c>
      <c r="H11" s="7">
        <f t="shared" si="0"/>
        <v>10</v>
      </c>
      <c r="I11" s="9"/>
    </row>
    <row r="12" spans="1:9" x14ac:dyDescent="0.25">
      <c r="A12" s="74"/>
      <c r="B12" s="16" t="s">
        <v>52</v>
      </c>
      <c r="C12" s="10"/>
      <c r="D12" s="17">
        <f>D11/D2</f>
        <v>2.7777777777777776E-2</v>
      </c>
      <c r="E12" s="17">
        <f>E11/E2</f>
        <v>0.12</v>
      </c>
      <c r="F12" s="17">
        <f>F11/F2</f>
        <v>7.1428571428571425E-2</v>
      </c>
      <c r="G12" s="17">
        <v>0</v>
      </c>
      <c r="H12" s="17">
        <f>H11/H2</f>
        <v>6.6666666666666666E-2</v>
      </c>
      <c r="I12" s="9"/>
    </row>
    <row r="13" spans="1:9" x14ac:dyDescent="0.25">
      <c r="A13" s="74"/>
      <c r="B13" s="16" t="s">
        <v>13</v>
      </c>
      <c r="C13" s="10"/>
      <c r="D13" s="7">
        <v>1</v>
      </c>
      <c r="E13" s="8">
        <v>0</v>
      </c>
      <c r="F13" s="7">
        <v>0</v>
      </c>
      <c r="G13" s="7">
        <v>0</v>
      </c>
      <c r="H13" s="7">
        <f>SUM(D13:G13)</f>
        <v>1</v>
      </c>
      <c r="I13" s="9"/>
    </row>
    <row r="14" spans="1:9" x14ac:dyDescent="0.25">
      <c r="A14" s="74"/>
      <c r="B14" s="16" t="s">
        <v>28</v>
      </c>
      <c r="C14" s="10"/>
      <c r="D14" s="7">
        <v>2</v>
      </c>
      <c r="E14" s="8">
        <v>0</v>
      </c>
      <c r="F14" s="7">
        <v>6</v>
      </c>
      <c r="G14" s="7">
        <v>0</v>
      </c>
      <c r="H14" s="7">
        <f>SUM(D14:G14)</f>
        <v>8</v>
      </c>
      <c r="I14" s="9"/>
    </row>
    <row r="15" spans="1:9" s="54" customFormat="1" x14ac:dyDescent="0.25">
      <c r="A15" s="75"/>
      <c r="B15" s="57" t="s">
        <v>29</v>
      </c>
      <c r="C15" s="30"/>
      <c r="D15" s="58">
        <f>100%-D12</f>
        <v>0.97222222222222221</v>
      </c>
      <c r="E15" s="58">
        <f>100%-E12</f>
        <v>0.88</v>
      </c>
      <c r="F15" s="58">
        <f>100%-F12</f>
        <v>0.9285714285714286</v>
      </c>
      <c r="G15" s="58">
        <f>100%-G12</f>
        <v>1</v>
      </c>
      <c r="H15" s="58">
        <f>100%-H12</f>
        <v>0.93333333333333335</v>
      </c>
      <c r="I15" s="56"/>
    </row>
    <row r="16" spans="1:9" x14ac:dyDescent="0.25">
      <c r="A16" s="18"/>
      <c r="B16" s="12"/>
      <c r="C16" s="10"/>
      <c r="D16" s="13"/>
      <c r="E16" s="13"/>
      <c r="F16" s="13"/>
      <c r="G16" s="13"/>
      <c r="H16" s="14"/>
      <c r="I16" s="9"/>
    </row>
    <row r="17" spans="1:9" x14ac:dyDescent="0.25">
      <c r="A17" s="73" t="s">
        <v>8</v>
      </c>
      <c r="B17" s="15" t="s">
        <v>9</v>
      </c>
      <c r="C17" s="10"/>
      <c r="D17" s="7">
        <v>64</v>
      </c>
      <c r="E17" s="8">
        <v>35</v>
      </c>
      <c r="F17" s="7">
        <v>20</v>
      </c>
      <c r="G17" s="7">
        <v>1</v>
      </c>
      <c r="H17" s="7">
        <f t="shared" ref="H17:H23" si="1">SUM(D17:G17)</f>
        <v>120</v>
      </c>
      <c r="I17" s="9"/>
    </row>
    <row r="18" spans="1:9" x14ac:dyDescent="0.25">
      <c r="A18" s="74"/>
      <c r="B18" s="15" t="s">
        <v>27</v>
      </c>
      <c r="C18" s="10"/>
      <c r="D18" s="7">
        <v>0</v>
      </c>
      <c r="E18" s="8">
        <v>3</v>
      </c>
      <c r="F18" s="7">
        <v>2</v>
      </c>
      <c r="G18" s="7">
        <v>0</v>
      </c>
      <c r="H18" s="7">
        <f t="shared" si="1"/>
        <v>5</v>
      </c>
      <c r="I18" s="9"/>
    </row>
    <row r="19" spans="1:9" x14ac:dyDescent="0.25">
      <c r="A19" s="74"/>
      <c r="B19" s="15" t="s">
        <v>10</v>
      </c>
      <c r="C19" s="10"/>
      <c r="D19" s="7">
        <v>2</v>
      </c>
      <c r="E19" s="8">
        <v>0</v>
      </c>
      <c r="F19" s="7">
        <v>2</v>
      </c>
      <c r="G19" s="7">
        <v>0</v>
      </c>
      <c r="H19" s="7">
        <f t="shared" si="1"/>
        <v>4</v>
      </c>
      <c r="I19" s="9"/>
    </row>
    <row r="20" spans="1:9" x14ac:dyDescent="0.25">
      <c r="A20" s="74"/>
      <c r="B20" s="16" t="s">
        <v>11</v>
      </c>
      <c r="C20" s="10"/>
      <c r="D20" s="7">
        <v>2</v>
      </c>
      <c r="E20" s="8">
        <v>0</v>
      </c>
      <c r="F20" s="7">
        <v>0</v>
      </c>
      <c r="G20" s="7">
        <v>0</v>
      </c>
      <c r="H20" s="7">
        <f t="shared" si="1"/>
        <v>2</v>
      </c>
      <c r="I20" s="9"/>
    </row>
    <row r="21" spans="1:9" x14ac:dyDescent="0.25">
      <c r="A21" s="74"/>
      <c r="B21" s="16" t="s">
        <v>26</v>
      </c>
      <c r="C21" s="10"/>
      <c r="D21" s="7">
        <v>45</v>
      </c>
      <c r="E21" s="8">
        <v>67</v>
      </c>
      <c r="F21" s="7">
        <v>14</v>
      </c>
      <c r="G21" s="7">
        <v>2</v>
      </c>
      <c r="H21" s="7">
        <f t="shared" si="1"/>
        <v>128</v>
      </c>
      <c r="I21" s="9"/>
    </row>
    <row r="22" spans="1:9" x14ac:dyDescent="0.25">
      <c r="A22" s="74"/>
      <c r="B22" s="24" t="s">
        <v>25</v>
      </c>
      <c r="C22" s="10"/>
      <c r="D22" s="7">
        <f>SUM(D17:D21)</f>
        <v>113</v>
      </c>
      <c r="E22" s="7">
        <f>SUM(E17:E21)</f>
        <v>105</v>
      </c>
      <c r="F22" s="7">
        <f>SUM(F17:F21)</f>
        <v>38</v>
      </c>
      <c r="G22" s="7">
        <f>SUM(G17:G21)</f>
        <v>3</v>
      </c>
      <c r="H22" s="7">
        <f t="shared" si="1"/>
        <v>259</v>
      </c>
      <c r="I22" s="9"/>
    </row>
    <row r="23" spans="1:9" x14ac:dyDescent="0.25">
      <c r="A23" s="74"/>
      <c r="B23" s="16" t="s">
        <v>12</v>
      </c>
      <c r="C23" s="10"/>
      <c r="D23" s="7">
        <v>29</v>
      </c>
      <c r="E23" s="8">
        <v>22</v>
      </c>
      <c r="F23" s="7">
        <v>7</v>
      </c>
      <c r="G23" s="7">
        <v>0</v>
      </c>
      <c r="H23" s="7">
        <f t="shared" si="1"/>
        <v>58</v>
      </c>
      <c r="I23" s="9"/>
    </row>
    <row r="24" spans="1:9" x14ac:dyDescent="0.25">
      <c r="A24" s="74"/>
      <c r="B24" s="16" t="s">
        <v>52</v>
      </c>
      <c r="C24" s="10"/>
      <c r="D24" s="17">
        <f>D23/D3</f>
        <v>0.22480620155038761</v>
      </c>
      <c r="E24" s="17">
        <f>E23/E3</f>
        <v>0.1981981981981982</v>
      </c>
      <c r="F24" s="17">
        <f>F23/F3</f>
        <v>0.17073170731707318</v>
      </c>
      <c r="G24" s="17">
        <f>G23/G3</f>
        <v>0</v>
      </c>
      <c r="H24" s="17">
        <f>H23/H3</f>
        <v>0.20494699646643111</v>
      </c>
      <c r="I24" s="9"/>
    </row>
    <row r="25" spans="1:9" x14ac:dyDescent="0.25">
      <c r="A25" s="74"/>
      <c r="B25" s="16" t="s">
        <v>13</v>
      </c>
      <c r="C25" s="10"/>
      <c r="D25" s="7">
        <v>16</v>
      </c>
      <c r="E25" s="8">
        <v>2</v>
      </c>
      <c r="F25" s="7">
        <v>0</v>
      </c>
      <c r="G25" s="7">
        <v>0</v>
      </c>
      <c r="H25" s="7">
        <f>SUM(D25:G25)</f>
        <v>18</v>
      </c>
      <c r="I25" s="9"/>
    </row>
    <row r="26" spans="1:9" x14ac:dyDescent="0.25">
      <c r="A26" s="74"/>
      <c r="B26" s="16" t="s">
        <v>28</v>
      </c>
      <c r="C26" s="10"/>
      <c r="D26" s="7">
        <v>0</v>
      </c>
      <c r="E26" s="8">
        <v>0</v>
      </c>
      <c r="F26" s="7">
        <v>2</v>
      </c>
      <c r="G26" s="7">
        <v>0</v>
      </c>
      <c r="H26" s="7">
        <f>SUM(D26:G26)</f>
        <v>2</v>
      </c>
      <c r="I26" s="9"/>
    </row>
    <row r="27" spans="1:9" s="54" customFormat="1" x14ac:dyDescent="0.25">
      <c r="A27" s="75"/>
      <c r="B27" s="61" t="s">
        <v>30</v>
      </c>
      <c r="C27" s="30"/>
      <c r="D27" s="58">
        <f>100%-D24</f>
        <v>0.77519379844961245</v>
      </c>
      <c r="E27" s="58">
        <f>100%-E24</f>
        <v>0.80180180180180183</v>
      </c>
      <c r="F27" s="58">
        <f>100%-F24</f>
        <v>0.82926829268292679</v>
      </c>
      <c r="G27" s="58">
        <f>100%-G24</f>
        <v>1</v>
      </c>
      <c r="H27" s="58">
        <f>100%-H24</f>
        <v>0.79505300353356889</v>
      </c>
      <c r="I27" s="56"/>
    </row>
    <row r="28" spans="1:9" x14ac:dyDescent="0.25">
      <c r="A28" s="18"/>
      <c r="B28" s="12"/>
      <c r="C28" s="10"/>
      <c r="D28" s="13"/>
      <c r="E28" s="13"/>
      <c r="F28" s="13"/>
      <c r="G28" s="13"/>
      <c r="H28" s="14"/>
      <c r="I28" s="9"/>
    </row>
    <row r="29" spans="1:9" x14ac:dyDescent="0.25">
      <c r="A29" s="7" t="s">
        <v>16</v>
      </c>
      <c r="B29" s="16" t="s">
        <v>17</v>
      </c>
      <c r="C29" s="10"/>
      <c r="D29" s="7">
        <v>10</v>
      </c>
      <c r="E29" s="8">
        <v>0</v>
      </c>
      <c r="F29" s="7">
        <v>2</v>
      </c>
      <c r="G29" s="7">
        <v>0</v>
      </c>
      <c r="H29" s="7">
        <v>0</v>
      </c>
      <c r="I29" s="9"/>
    </row>
    <row r="30" spans="1:9" x14ac:dyDescent="0.25">
      <c r="A30" s="19"/>
      <c r="B30" s="12"/>
      <c r="C30" s="10"/>
      <c r="D30" s="13"/>
      <c r="E30" s="13"/>
      <c r="F30" s="13"/>
      <c r="G30" s="13"/>
      <c r="H30" s="14"/>
      <c r="I30" s="9"/>
    </row>
    <row r="31" spans="1:9" x14ac:dyDescent="0.25">
      <c r="A31" s="65" t="s">
        <v>4</v>
      </c>
      <c r="B31" s="66" t="s">
        <v>14</v>
      </c>
      <c r="C31" s="30"/>
      <c r="D31" s="80">
        <f>(H15+H27)/2</f>
        <v>0.86419316843345118</v>
      </c>
      <c r="E31" s="81"/>
      <c r="F31" s="81"/>
      <c r="G31" s="81"/>
      <c r="H31" s="82"/>
      <c r="I31" s="9"/>
    </row>
    <row r="32" spans="1:9" x14ac:dyDescent="0.25">
      <c r="I32" s="9"/>
    </row>
    <row r="33" spans="1:18" x14ac:dyDescent="0.25">
      <c r="I33" s="9"/>
    </row>
    <row r="34" spans="1:18" x14ac:dyDescent="0.25">
      <c r="A34" s="15"/>
      <c r="B34" s="77" t="s">
        <v>18</v>
      </c>
      <c r="C34" s="77"/>
      <c r="D34" s="77"/>
      <c r="E34" s="77"/>
      <c r="F34" s="77"/>
      <c r="I34" s="9"/>
    </row>
    <row r="35" spans="1:18" x14ac:dyDescent="0.25">
      <c r="A35" s="15"/>
      <c r="B35" s="89" t="s">
        <v>19</v>
      </c>
      <c r="C35" s="90"/>
      <c r="D35" s="90"/>
      <c r="E35" s="91"/>
      <c r="F35" s="72" t="s">
        <v>4</v>
      </c>
      <c r="I35" s="9"/>
    </row>
    <row r="36" spans="1:18" x14ac:dyDescent="0.25">
      <c r="A36" s="85" t="s">
        <v>15</v>
      </c>
      <c r="B36" s="84" t="s">
        <v>20</v>
      </c>
      <c r="C36" s="84"/>
      <c r="D36" s="84"/>
      <c r="E36" s="84"/>
      <c r="F36" s="15">
        <v>4</v>
      </c>
      <c r="I36" s="9"/>
    </row>
    <row r="37" spans="1:18" x14ac:dyDescent="0.25">
      <c r="A37" s="85"/>
      <c r="B37" s="84" t="s">
        <v>21</v>
      </c>
      <c r="C37" s="84"/>
      <c r="D37" s="84"/>
      <c r="E37" s="84"/>
      <c r="F37" s="15">
        <v>1</v>
      </c>
      <c r="I37" s="9"/>
    </row>
    <row r="38" spans="1:18" x14ac:dyDescent="0.25">
      <c r="A38" s="85"/>
      <c r="B38" s="84" t="s">
        <v>59</v>
      </c>
      <c r="C38" s="84"/>
      <c r="D38" s="84"/>
      <c r="E38" s="84"/>
      <c r="F38" s="15">
        <v>1</v>
      </c>
      <c r="I38" s="9"/>
    </row>
    <row r="39" spans="1:18" x14ac:dyDescent="0.25">
      <c r="A39" s="85"/>
      <c r="B39" s="84" t="s">
        <v>22</v>
      </c>
      <c r="C39" s="84"/>
      <c r="D39" s="84"/>
      <c r="E39" s="84"/>
      <c r="F39" s="15">
        <v>8</v>
      </c>
      <c r="I39" s="9"/>
    </row>
    <row r="40" spans="1:18" x14ac:dyDescent="0.25">
      <c r="A40" s="85"/>
      <c r="B40" s="84" t="s">
        <v>23</v>
      </c>
      <c r="C40" s="84"/>
      <c r="D40" s="84"/>
      <c r="E40" s="84"/>
      <c r="F40" s="15">
        <v>4</v>
      </c>
    </row>
    <row r="41" spans="1:18" s="21" customFormat="1" x14ac:dyDescent="0.25">
      <c r="A41" s="31"/>
      <c r="B41" s="83" t="s">
        <v>4</v>
      </c>
      <c r="C41" s="83"/>
      <c r="D41" s="83"/>
      <c r="E41" s="83"/>
      <c r="F41" s="23">
        <f>SUM(F36:F40)</f>
        <v>18</v>
      </c>
      <c r="I41"/>
      <c r="J41"/>
      <c r="K41"/>
      <c r="L41"/>
      <c r="M41"/>
      <c r="N41"/>
      <c r="O41"/>
      <c r="P41"/>
      <c r="Q41"/>
      <c r="R41"/>
    </row>
    <row r="42" spans="1:18" s="21" customFormat="1" x14ac:dyDescent="0.25">
      <c r="A42" s="15"/>
      <c r="B42" s="83" t="s">
        <v>19</v>
      </c>
      <c r="C42" s="84"/>
      <c r="D42" s="84"/>
      <c r="E42" s="84"/>
      <c r="F42" s="23"/>
      <c r="I42"/>
      <c r="J42"/>
      <c r="K42"/>
      <c r="L42"/>
      <c r="M42"/>
      <c r="N42"/>
      <c r="O42"/>
      <c r="P42"/>
      <c r="Q42"/>
      <c r="R42"/>
    </row>
    <row r="43" spans="1:18" s="21" customFormat="1" x14ac:dyDescent="0.25">
      <c r="A43" s="85" t="s">
        <v>8</v>
      </c>
      <c r="B43" s="84" t="s">
        <v>59</v>
      </c>
      <c r="C43" s="84"/>
      <c r="D43" s="84"/>
      <c r="E43" s="84"/>
      <c r="F43" s="15">
        <v>3</v>
      </c>
      <c r="I43"/>
      <c r="J43"/>
      <c r="K43"/>
      <c r="L43"/>
      <c r="M43"/>
      <c r="N43"/>
      <c r="O43"/>
      <c r="P43"/>
      <c r="Q43"/>
      <c r="R43"/>
    </row>
    <row r="44" spans="1:18" s="21" customFormat="1" x14ac:dyDescent="0.25">
      <c r="A44" s="85"/>
      <c r="B44" s="84" t="s">
        <v>60</v>
      </c>
      <c r="C44" s="84"/>
      <c r="D44" s="84"/>
      <c r="E44" s="84"/>
      <c r="F44" s="15">
        <v>1</v>
      </c>
      <c r="I44"/>
      <c r="J44"/>
      <c r="K44"/>
      <c r="L44"/>
      <c r="M44"/>
      <c r="N44"/>
      <c r="O44"/>
      <c r="P44"/>
      <c r="Q44"/>
      <c r="R44"/>
    </row>
    <row r="45" spans="1:18" s="21" customFormat="1" x14ac:dyDescent="0.25">
      <c r="A45" s="85"/>
      <c r="B45" s="84" t="s">
        <v>61</v>
      </c>
      <c r="C45" s="84"/>
      <c r="D45" s="84"/>
      <c r="E45" s="84"/>
      <c r="F45" s="15">
        <v>3</v>
      </c>
      <c r="I45"/>
      <c r="J45"/>
      <c r="K45"/>
      <c r="L45"/>
      <c r="M45"/>
      <c r="N45"/>
      <c r="O45"/>
      <c r="P45"/>
      <c r="Q45"/>
      <c r="R45"/>
    </row>
    <row r="46" spans="1:18" s="21" customFormat="1" x14ac:dyDescent="0.25">
      <c r="A46" s="85"/>
      <c r="B46" s="84" t="s">
        <v>22</v>
      </c>
      <c r="C46" s="84"/>
      <c r="D46" s="84"/>
      <c r="E46" s="84"/>
      <c r="F46" s="15">
        <v>2</v>
      </c>
      <c r="I46"/>
      <c r="J46"/>
      <c r="K46"/>
      <c r="L46"/>
      <c r="M46"/>
      <c r="N46"/>
      <c r="O46"/>
      <c r="P46"/>
      <c r="Q46"/>
      <c r="R46"/>
    </row>
    <row r="47" spans="1:18" x14ac:dyDescent="0.25">
      <c r="A47" s="85"/>
      <c r="B47" s="84" t="s">
        <v>23</v>
      </c>
      <c r="C47" s="84"/>
      <c r="D47" s="84"/>
      <c r="E47" s="84"/>
      <c r="F47" s="15">
        <v>43</v>
      </c>
    </row>
    <row r="48" spans="1:18" x14ac:dyDescent="0.25">
      <c r="A48" s="85"/>
      <c r="B48" s="84" t="s">
        <v>57</v>
      </c>
      <c r="C48" s="84"/>
      <c r="D48" s="84"/>
      <c r="E48" s="84"/>
      <c r="F48" s="15">
        <v>6</v>
      </c>
    </row>
    <row r="49" spans="1:6" x14ac:dyDescent="0.25">
      <c r="A49" s="85"/>
      <c r="B49" s="83" t="s">
        <v>4</v>
      </c>
      <c r="C49" s="83"/>
      <c r="D49" s="83"/>
      <c r="E49" s="83"/>
      <c r="F49" s="23">
        <f>SUM(F43:F48)</f>
        <v>58</v>
      </c>
    </row>
    <row r="50" spans="1:6" x14ac:dyDescent="0.25">
      <c r="A50" s="31"/>
      <c r="B50" s="83"/>
      <c r="C50" s="83"/>
      <c r="D50" s="83"/>
      <c r="E50" s="83"/>
      <c r="F50" s="23"/>
    </row>
  </sheetData>
  <mergeCells count="26">
    <mergeCell ref="B41:E41"/>
    <mergeCell ref="B50:E50"/>
    <mergeCell ref="B42:E42"/>
    <mergeCell ref="A43:A49"/>
    <mergeCell ref="B43:E43"/>
    <mergeCell ref="B46:E46"/>
    <mergeCell ref="B47:E47"/>
    <mergeCell ref="B48:E48"/>
    <mergeCell ref="B49:E49"/>
    <mergeCell ref="B44:E44"/>
    <mergeCell ref="B45:E45"/>
    <mergeCell ref="A17:A27"/>
    <mergeCell ref="A1:B1"/>
    <mergeCell ref="A2:B2"/>
    <mergeCell ref="A3:B3"/>
    <mergeCell ref="A4:B4"/>
    <mergeCell ref="A6:A15"/>
    <mergeCell ref="D31:H31"/>
    <mergeCell ref="B34:F34"/>
    <mergeCell ref="A36:A40"/>
    <mergeCell ref="B35:E35"/>
    <mergeCell ref="B36:E36"/>
    <mergeCell ref="B37:E37"/>
    <mergeCell ref="B38:E38"/>
    <mergeCell ref="B39:E39"/>
    <mergeCell ref="B40:E40"/>
  </mergeCells>
  <pageMargins left="0.7" right="0.7" top="0.75" bottom="0.75" header="0.3" footer="0.3"/>
  <pageSetup scale="90" orientation="portrait" r:id="rId1"/>
  <headerFooter>
    <oddHeader>&amp;C&amp;F</oddHead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7"/>
  <sheetViews>
    <sheetView view="pageLayout" zoomScaleNormal="100" workbookViewId="0">
      <selection activeCell="G47" sqref="G47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customWidth="1"/>
    <col min="10" max="15" width="9.7109375" customWidth="1"/>
    <col min="16" max="16" width="3.140625" customWidth="1"/>
    <col min="17" max="17" width="6.140625" bestFit="1" customWidth="1"/>
    <col min="18" max="18" width="7.85546875" customWidth="1"/>
  </cols>
  <sheetData>
    <row r="1" spans="1:9" s="5" customFormat="1" ht="45" x14ac:dyDescent="0.25">
      <c r="A1" s="76"/>
      <c r="B1" s="76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25">
      <c r="A2" s="77" t="s">
        <v>6</v>
      </c>
      <c r="B2" s="77"/>
      <c r="C2" s="6"/>
      <c r="D2" s="7">
        <v>83</v>
      </c>
      <c r="E2" s="8">
        <v>42</v>
      </c>
      <c r="F2" s="7">
        <v>15</v>
      </c>
      <c r="G2" s="7">
        <v>0</v>
      </c>
      <c r="H2" s="7">
        <f>SUM(D2:G2)</f>
        <v>140</v>
      </c>
      <c r="I2" s="9"/>
    </row>
    <row r="3" spans="1:9" x14ac:dyDescent="0.25">
      <c r="A3" s="77" t="s">
        <v>5</v>
      </c>
      <c r="B3" s="77"/>
      <c r="C3" s="10"/>
      <c r="D3" s="7">
        <v>84</v>
      </c>
      <c r="E3" s="8">
        <v>116</v>
      </c>
      <c r="F3" s="7">
        <v>59</v>
      </c>
      <c r="G3" s="7">
        <v>0</v>
      </c>
      <c r="H3" s="7">
        <f>SUM(D3:G3)</f>
        <v>259</v>
      </c>
      <c r="I3" s="9"/>
    </row>
    <row r="4" spans="1:9" x14ac:dyDescent="0.25">
      <c r="A4" s="78" t="s">
        <v>7</v>
      </c>
      <c r="B4" s="79"/>
      <c r="C4" s="10"/>
      <c r="D4" s="7">
        <f>SUM(D2:D3)</f>
        <v>167</v>
      </c>
      <c r="E4" s="7">
        <f>SUM(E2:E3)</f>
        <v>158</v>
      </c>
      <c r="F4" s="7">
        <f>SUM(F2:F3)</f>
        <v>74</v>
      </c>
      <c r="G4" s="7">
        <f>SUM(G2:G3)</f>
        <v>0</v>
      </c>
      <c r="H4" s="7">
        <f>SUM(D4:G4)</f>
        <v>399</v>
      </c>
      <c r="I4" s="9"/>
    </row>
    <row r="5" spans="1:9" x14ac:dyDescent="0.2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25">
      <c r="A6" s="73" t="s">
        <v>15</v>
      </c>
      <c r="B6" s="15" t="s">
        <v>9</v>
      </c>
      <c r="C6" s="10"/>
      <c r="D6" s="7">
        <v>22</v>
      </c>
      <c r="E6" s="8">
        <v>17</v>
      </c>
      <c r="F6" s="7">
        <v>14</v>
      </c>
      <c r="G6" s="7">
        <v>0</v>
      </c>
      <c r="H6" s="7">
        <f t="shared" ref="H6:H11" si="0">SUM(D6:G6)</f>
        <v>53</v>
      </c>
      <c r="I6" s="9"/>
    </row>
    <row r="7" spans="1:9" x14ac:dyDescent="0.25">
      <c r="A7" s="74"/>
      <c r="B7" s="15" t="s">
        <v>27</v>
      </c>
      <c r="C7" s="10"/>
      <c r="D7" s="7">
        <v>0</v>
      </c>
      <c r="E7" s="8">
        <v>0</v>
      </c>
      <c r="F7" s="7">
        <v>0</v>
      </c>
      <c r="G7" s="7">
        <v>0</v>
      </c>
      <c r="H7" s="7">
        <f t="shared" si="0"/>
        <v>0</v>
      </c>
      <c r="I7" s="9"/>
    </row>
    <row r="8" spans="1:9" x14ac:dyDescent="0.25">
      <c r="A8" s="74"/>
      <c r="B8" s="15" t="s">
        <v>10</v>
      </c>
      <c r="C8" s="10"/>
      <c r="D8" s="7">
        <v>29</v>
      </c>
      <c r="E8" s="8">
        <v>12</v>
      </c>
      <c r="F8" s="7">
        <v>0</v>
      </c>
      <c r="G8" s="7">
        <v>0</v>
      </c>
      <c r="H8" s="7">
        <f t="shared" si="0"/>
        <v>41</v>
      </c>
      <c r="I8" s="9"/>
    </row>
    <row r="9" spans="1:9" x14ac:dyDescent="0.25">
      <c r="A9" s="74"/>
      <c r="B9" s="16" t="s">
        <v>11</v>
      </c>
      <c r="C9" s="10"/>
      <c r="D9" s="7">
        <v>32</v>
      </c>
      <c r="E9" s="8">
        <v>5</v>
      </c>
      <c r="F9" s="7">
        <v>3</v>
      </c>
      <c r="G9" s="7">
        <v>0</v>
      </c>
      <c r="H9" s="7">
        <f t="shared" si="0"/>
        <v>40</v>
      </c>
      <c r="I9" s="9"/>
    </row>
    <row r="10" spans="1:9" x14ac:dyDescent="0.25">
      <c r="A10" s="74"/>
      <c r="B10" s="24" t="s">
        <v>25</v>
      </c>
      <c r="C10" s="10"/>
      <c r="D10" s="7">
        <f>SUM(D6:D9)</f>
        <v>83</v>
      </c>
      <c r="E10" s="7">
        <f>SUM(E6:E9)</f>
        <v>34</v>
      </c>
      <c r="F10" s="7">
        <f>SUM(F6:F9)</f>
        <v>17</v>
      </c>
      <c r="G10" s="7">
        <f>SUM(G6:G9)</f>
        <v>0</v>
      </c>
      <c r="H10" s="7">
        <f t="shared" si="0"/>
        <v>134</v>
      </c>
      <c r="I10" s="9"/>
    </row>
    <row r="11" spans="1:9" x14ac:dyDescent="0.25">
      <c r="A11" s="74"/>
      <c r="B11" s="16" t="s">
        <v>12</v>
      </c>
      <c r="C11" s="10"/>
      <c r="D11" s="7">
        <v>2</v>
      </c>
      <c r="E11" s="8">
        <v>3</v>
      </c>
      <c r="F11" s="7">
        <v>0</v>
      </c>
      <c r="G11" s="7">
        <v>0</v>
      </c>
      <c r="H11" s="7">
        <f t="shared" si="0"/>
        <v>5</v>
      </c>
      <c r="I11" s="9"/>
    </row>
    <row r="12" spans="1:9" x14ac:dyDescent="0.25">
      <c r="A12" s="74"/>
      <c r="B12" s="16" t="s">
        <v>52</v>
      </c>
      <c r="C12" s="10"/>
      <c r="D12" s="17">
        <f>D11/D2</f>
        <v>2.4096385542168676E-2</v>
      </c>
      <c r="E12" s="17">
        <f>E11/E2</f>
        <v>7.1428571428571425E-2</v>
      </c>
      <c r="F12" s="17">
        <f>F11/F2</f>
        <v>0</v>
      </c>
      <c r="G12" s="17">
        <v>0</v>
      </c>
      <c r="H12" s="17">
        <f>H11/H2</f>
        <v>3.5714285714285712E-2</v>
      </c>
      <c r="I12" s="9"/>
    </row>
    <row r="13" spans="1:9" x14ac:dyDescent="0.25">
      <c r="A13" s="74"/>
      <c r="B13" s="16" t="s">
        <v>13</v>
      </c>
      <c r="C13" s="10"/>
      <c r="D13" s="7">
        <v>0</v>
      </c>
      <c r="E13" s="8">
        <v>0</v>
      </c>
      <c r="F13" s="7">
        <v>0</v>
      </c>
      <c r="G13" s="7">
        <v>0</v>
      </c>
      <c r="H13" s="7">
        <f>SUM(D13:G13)</f>
        <v>0</v>
      </c>
      <c r="I13" s="9"/>
    </row>
    <row r="14" spans="1:9" x14ac:dyDescent="0.25">
      <c r="A14" s="74"/>
      <c r="B14" s="16" t="s">
        <v>28</v>
      </c>
      <c r="C14" s="10"/>
      <c r="D14" s="7">
        <v>0</v>
      </c>
      <c r="E14" s="8">
        <v>0</v>
      </c>
      <c r="F14" s="7">
        <v>1</v>
      </c>
      <c r="G14" s="7">
        <v>0</v>
      </c>
      <c r="H14" s="7">
        <f>SUM(D14:G14)</f>
        <v>1</v>
      </c>
      <c r="I14" s="9"/>
    </row>
    <row r="15" spans="1:9" s="54" customFormat="1" x14ac:dyDescent="0.25">
      <c r="A15" s="75"/>
      <c r="B15" s="57" t="s">
        <v>29</v>
      </c>
      <c r="C15" s="30"/>
      <c r="D15" s="58">
        <f>100%-D12</f>
        <v>0.97590361445783136</v>
      </c>
      <c r="E15" s="58">
        <f>100%-E12</f>
        <v>0.9285714285714286</v>
      </c>
      <c r="F15" s="58">
        <f>100%-F12</f>
        <v>1</v>
      </c>
      <c r="G15" s="58">
        <f>100%-G12</f>
        <v>1</v>
      </c>
      <c r="H15" s="58">
        <f>100%-H12</f>
        <v>0.9642857142857143</v>
      </c>
      <c r="I15" s="56"/>
    </row>
    <row r="16" spans="1:9" x14ac:dyDescent="0.25">
      <c r="A16" s="18"/>
      <c r="B16" s="12"/>
      <c r="C16" s="10"/>
      <c r="D16" s="13"/>
      <c r="E16" s="13"/>
      <c r="F16" s="13"/>
      <c r="G16" s="13"/>
      <c r="H16" s="14"/>
      <c r="I16" s="9"/>
    </row>
    <row r="17" spans="1:9" x14ac:dyDescent="0.25">
      <c r="A17" s="73" t="s">
        <v>8</v>
      </c>
      <c r="B17" s="15" t="s">
        <v>9</v>
      </c>
      <c r="C17" s="10"/>
      <c r="D17" s="7">
        <v>53</v>
      </c>
      <c r="E17" s="8">
        <v>35</v>
      </c>
      <c r="F17" s="7">
        <v>21</v>
      </c>
      <c r="G17" s="7">
        <v>0</v>
      </c>
      <c r="H17" s="7">
        <f>SUM(D17:G17)</f>
        <v>109</v>
      </c>
      <c r="I17" s="9"/>
    </row>
    <row r="18" spans="1:9" x14ac:dyDescent="0.25">
      <c r="A18" s="74"/>
      <c r="B18" s="15" t="s">
        <v>27</v>
      </c>
      <c r="C18" s="10"/>
      <c r="D18" s="7">
        <v>12</v>
      </c>
      <c r="E18" s="8">
        <v>0</v>
      </c>
      <c r="F18" s="7">
        <v>2</v>
      </c>
      <c r="G18" s="7">
        <v>0</v>
      </c>
      <c r="H18" s="7">
        <f t="shared" ref="H18:H23" si="1">SUM(D18:G18)</f>
        <v>14</v>
      </c>
      <c r="I18" s="9"/>
    </row>
    <row r="19" spans="1:9" x14ac:dyDescent="0.25">
      <c r="A19" s="74"/>
      <c r="B19" s="15" t="s">
        <v>10</v>
      </c>
      <c r="C19" s="10"/>
      <c r="D19" s="7">
        <v>2</v>
      </c>
      <c r="E19" s="8">
        <v>1</v>
      </c>
      <c r="F19" s="7">
        <v>0</v>
      </c>
      <c r="G19" s="7">
        <v>0</v>
      </c>
      <c r="H19" s="7">
        <f t="shared" si="1"/>
        <v>3</v>
      </c>
      <c r="I19" s="9"/>
    </row>
    <row r="20" spans="1:9" x14ac:dyDescent="0.25">
      <c r="A20" s="74"/>
      <c r="B20" s="16" t="s">
        <v>11</v>
      </c>
      <c r="C20" s="10"/>
      <c r="D20" s="7">
        <v>0</v>
      </c>
      <c r="E20" s="8">
        <v>0</v>
      </c>
      <c r="F20" s="7">
        <v>1</v>
      </c>
      <c r="G20" s="7">
        <v>0</v>
      </c>
      <c r="H20" s="7">
        <f t="shared" si="1"/>
        <v>1</v>
      </c>
      <c r="I20" s="9"/>
    </row>
    <row r="21" spans="1:9" x14ac:dyDescent="0.25">
      <c r="A21" s="74"/>
      <c r="B21" s="16" t="s">
        <v>26</v>
      </c>
      <c r="C21" s="10"/>
      <c r="D21" s="7">
        <v>24</v>
      </c>
      <c r="E21" s="8">
        <v>76</v>
      </c>
      <c r="F21" s="7">
        <v>18</v>
      </c>
      <c r="G21" s="7">
        <v>0</v>
      </c>
      <c r="H21" s="7">
        <f t="shared" si="1"/>
        <v>118</v>
      </c>
      <c r="I21" s="9"/>
    </row>
    <row r="22" spans="1:9" x14ac:dyDescent="0.25">
      <c r="A22" s="74"/>
      <c r="B22" s="24" t="s">
        <v>25</v>
      </c>
      <c r="C22" s="10"/>
      <c r="D22" s="7">
        <f>SUM(D17:D21)</f>
        <v>91</v>
      </c>
      <c r="E22" s="7">
        <f>SUM(E17:E21)</f>
        <v>112</v>
      </c>
      <c r="F22" s="7">
        <f>SUM(F17:F21)</f>
        <v>42</v>
      </c>
      <c r="G22" s="7">
        <f>SUM(G17:G21)</f>
        <v>0</v>
      </c>
      <c r="H22" s="7">
        <f t="shared" si="1"/>
        <v>245</v>
      </c>
      <c r="I22" s="9"/>
    </row>
    <row r="23" spans="1:9" x14ac:dyDescent="0.25">
      <c r="A23" s="74"/>
      <c r="B23" s="16" t="s">
        <v>12</v>
      </c>
      <c r="C23" s="10"/>
      <c r="D23" s="7">
        <v>15</v>
      </c>
      <c r="E23" s="8">
        <v>31</v>
      </c>
      <c r="F23" s="7">
        <v>13</v>
      </c>
      <c r="G23" s="7">
        <v>0</v>
      </c>
      <c r="H23" s="7">
        <f t="shared" si="1"/>
        <v>59</v>
      </c>
      <c r="I23" s="9"/>
    </row>
    <row r="24" spans="1:9" x14ac:dyDescent="0.25">
      <c r="A24" s="74"/>
      <c r="B24" s="16" t="s">
        <v>52</v>
      </c>
      <c r="C24" s="10"/>
      <c r="D24" s="17">
        <f>D23/D3</f>
        <v>0.17857142857142858</v>
      </c>
      <c r="E24" s="17">
        <f>E23/E3</f>
        <v>0.26724137931034481</v>
      </c>
      <c r="F24" s="17">
        <f>F23/F3</f>
        <v>0.22033898305084745</v>
      </c>
      <c r="G24" s="17">
        <v>0</v>
      </c>
      <c r="H24" s="17">
        <f>H23/H3</f>
        <v>0.22779922779922779</v>
      </c>
      <c r="I24" s="9"/>
    </row>
    <row r="25" spans="1:9" x14ac:dyDescent="0.25">
      <c r="A25" s="74"/>
      <c r="B25" s="16" t="s">
        <v>13</v>
      </c>
      <c r="C25" s="10"/>
      <c r="D25" s="7">
        <v>11</v>
      </c>
      <c r="E25" s="8">
        <v>16</v>
      </c>
      <c r="F25" s="7">
        <v>3</v>
      </c>
      <c r="G25" s="7">
        <v>0</v>
      </c>
      <c r="H25" s="7">
        <f>SUM(D25:G25)</f>
        <v>30</v>
      </c>
      <c r="I25" s="9"/>
    </row>
    <row r="26" spans="1:9" x14ac:dyDescent="0.25">
      <c r="A26" s="74"/>
      <c r="B26" s="16" t="s">
        <v>28</v>
      </c>
      <c r="C26" s="10"/>
      <c r="D26" s="7">
        <v>0</v>
      </c>
      <c r="E26" s="8">
        <v>0</v>
      </c>
      <c r="F26" s="7">
        <v>1</v>
      </c>
      <c r="G26" s="7">
        <v>0</v>
      </c>
      <c r="H26" s="7">
        <f>SUM(D26:G26)</f>
        <v>1</v>
      </c>
      <c r="I26" s="9"/>
    </row>
    <row r="27" spans="1:9" s="54" customFormat="1" x14ac:dyDescent="0.25">
      <c r="A27" s="75"/>
      <c r="B27" s="61" t="s">
        <v>30</v>
      </c>
      <c r="C27" s="30"/>
      <c r="D27" s="58">
        <f>100%-D24</f>
        <v>0.8214285714285714</v>
      </c>
      <c r="E27" s="58">
        <f>100%-E24</f>
        <v>0.73275862068965525</v>
      </c>
      <c r="F27" s="58">
        <f>100%-F24</f>
        <v>0.77966101694915257</v>
      </c>
      <c r="G27" s="58">
        <f>100%-G24</f>
        <v>1</v>
      </c>
      <c r="H27" s="58">
        <f>100%-H24</f>
        <v>0.77220077220077221</v>
      </c>
      <c r="I27" s="56"/>
    </row>
    <row r="28" spans="1:9" x14ac:dyDescent="0.25">
      <c r="A28" s="18"/>
      <c r="B28" s="12"/>
      <c r="C28" s="10"/>
      <c r="D28" s="13"/>
      <c r="E28" s="13"/>
      <c r="F28" s="13"/>
      <c r="G28" s="13"/>
      <c r="H28" s="14"/>
      <c r="I28" s="9"/>
    </row>
    <row r="29" spans="1:9" x14ac:dyDescent="0.25">
      <c r="A29" s="7" t="s">
        <v>16</v>
      </c>
      <c r="B29" s="16" t="s">
        <v>17</v>
      </c>
      <c r="C29" s="10"/>
      <c r="D29" s="7">
        <v>0</v>
      </c>
      <c r="E29" s="8">
        <v>0</v>
      </c>
      <c r="F29" s="7">
        <v>0</v>
      </c>
      <c r="G29" s="7">
        <v>0</v>
      </c>
      <c r="H29" s="7">
        <v>0</v>
      </c>
      <c r="I29" s="9"/>
    </row>
    <row r="30" spans="1:9" x14ac:dyDescent="0.25">
      <c r="A30" s="19"/>
      <c r="B30" s="12"/>
      <c r="C30" s="10"/>
      <c r="D30" s="13"/>
      <c r="E30" s="13"/>
      <c r="F30" s="13"/>
      <c r="G30" s="13"/>
      <c r="H30" s="14"/>
      <c r="I30" s="9"/>
    </row>
    <row r="31" spans="1:9" x14ac:dyDescent="0.25">
      <c r="A31" s="65" t="s">
        <v>4</v>
      </c>
      <c r="B31" s="66" t="s">
        <v>14</v>
      </c>
      <c r="C31" s="30"/>
      <c r="D31" s="80">
        <f>(H15+H27)/2</f>
        <v>0.8682432432432432</v>
      </c>
      <c r="E31" s="81"/>
      <c r="F31" s="81"/>
      <c r="G31" s="81"/>
      <c r="H31" s="82"/>
      <c r="I31" s="9"/>
    </row>
    <row r="32" spans="1:9" x14ac:dyDescent="0.25">
      <c r="I32" s="9"/>
    </row>
    <row r="33" spans="1:9" x14ac:dyDescent="0.25">
      <c r="I33" s="9"/>
    </row>
    <row r="34" spans="1:9" x14ac:dyDescent="0.25">
      <c r="A34" s="15"/>
      <c r="B34" s="92" t="s">
        <v>18</v>
      </c>
      <c r="C34" s="92"/>
      <c r="D34" s="92"/>
      <c r="E34" s="92"/>
      <c r="F34" s="92"/>
      <c r="I34" s="9"/>
    </row>
    <row r="35" spans="1:9" x14ac:dyDescent="0.25">
      <c r="A35" s="15"/>
      <c r="B35" s="97" t="s">
        <v>19</v>
      </c>
      <c r="C35" s="87"/>
      <c r="D35" s="87"/>
      <c r="E35" s="88"/>
      <c r="F35" s="23" t="s">
        <v>4</v>
      </c>
      <c r="I35" s="9"/>
    </row>
    <row r="36" spans="1:9" x14ac:dyDescent="0.25">
      <c r="A36" s="93" t="s">
        <v>55</v>
      </c>
      <c r="B36" s="98" t="s">
        <v>59</v>
      </c>
      <c r="C36" s="84"/>
      <c r="D36" s="84"/>
      <c r="E36" s="84"/>
      <c r="F36" s="15">
        <v>2</v>
      </c>
    </row>
    <row r="37" spans="1:9" x14ac:dyDescent="0.25">
      <c r="A37" s="93"/>
      <c r="B37" s="98" t="s">
        <v>60</v>
      </c>
      <c r="C37" s="84"/>
      <c r="D37" s="84"/>
      <c r="E37" s="84"/>
      <c r="F37" s="15">
        <v>6</v>
      </c>
    </row>
    <row r="38" spans="1:9" x14ac:dyDescent="0.25">
      <c r="A38" s="93"/>
      <c r="B38" s="98" t="s">
        <v>22</v>
      </c>
      <c r="C38" s="84"/>
      <c r="D38" s="84"/>
      <c r="E38" s="84"/>
      <c r="F38" s="15">
        <v>1</v>
      </c>
    </row>
    <row r="39" spans="1:9" x14ac:dyDescent="0.25">
      <c r="A39" s="93"/>
      <c r="B39" s="98" t="s">
        <v>23</v>
      </c>
      <c r="C39" s="84"/>
      <c r="D39" s="84"/>
      <c r="E39" s="84"/>
      <c r="F39" s="15">
        <v>44</v>
      </c>
    </row>
    <row r="40" spans="1:9" x14ac:dyDescent="0.25">
      <c r="A40" s="93"/>
      <c r="B40" s="98" t="s">
        <v>57</v>
      </c>
      <c r="C40" s="84"/>
      <c r="D40" s="84"/>
      <c r="E40" s="84"/>
      <c r="F40" s="15">
        <v>7</v>
      </c>
    </row>
    <row r="41" spans="1:9" x14ac:dyDescent="0.25">
      <c r="A41" s="23"/>
      <c r="B41" s="94" t="s">
        <v>7</v>
      </c>
      <c r="C41" s="95"/>
      <c r="D41" s="95"/>
      <c r="E41" s="96"/>
      <c r="F41" s="23">
        <v>60</v>
      </c>
    </row>
    <row r="42" spans="1:9" x14ac:dyDescent="0.25">
      <c r="A42" s="93" t="s">
        <v>24</v>
      </c>
      <c r="B42" s="99" t="s">
        <v>20</v>
      </c>
      <c r="C42" s="87"/>
      <c r="D42" s="87"/>
      <c r="E42" s="88"/>
      <c r="F42" s="15">
        <v>2</v>
      </c>
    </row>
    <row r="43" spans="1:9" x14ac:dyDescent="0.25">
      <c r="A43" s="93"/>
      <c r="B43" s="99" t="s">
        <v>21</v>
      </c>
      <c r="C43" s="87"/>
      <c r="D43" s="87"/>
      <c r="E43" s="88"/>
      <c r="F43" s="15">
        <v>1</v>
      </c>
    </row>
    <row r="44" spans="1:9" x14ac:dyDescent="0.25">
      <c r="A44" s="93"/>
      <c r="B44" s="99" t="s">
        <v>22</v>
      </c>
      <c r="C44" s="87"/>
      <c r="D44" s="87"/>
      <c r="E44" s="88"/>
      <c r="F44" s="15">
        <v>1</v>
      </c>
    </row>
    <row r="45" spans="1:9" x14ac:dyDescent="0.25">
      <c r="A45" s="93"/>
      <c r="B45" s="99" t="s">
        <v>23</v>
      </c>
      <c r="C45" s="87"/>
      <c r="D45" s="87"/>
      <c r="E45" s="88"/>
      <c r="F45" s="15">
        <v>2</v>
      </c>
    </row>
    <row r="46" spans="1:9" x14ac:dyDescent="0.25">
      <c r="A46" s="15"/>
      <c r="B46" s="94" t="s">
        <v>7</v>
      </c>
      <c r="C46" s="95"/>
      <c r="D46" s="95"/>
      <c r="E46" s="96"/>
      <c r="F46" s="23">
        <v>6</v>
      </c>
    </row>
    <row r="47" spans="1:9" x14ac:dyDescent="0.25">
      <c r="A47" s="15"/>
      <c r="B47" s="16"/>
      <c r="C47" s="15"/>
      <c r="D47" s="7"/>
      <c r="E47" s="8"/>
      <c r="F47" s="7"/>
    </row>
  </sheetData>
  <mergeCells count="22">
    <mergeCell ref="B46:E46"/>
    <mergeCell ref="B35:E35"/>
    <mergeCell ref="A42:A45"/>
    <mergeCell ref="B36:E36"/>
    <mergeCell ref="B37:E37"/>
    <mergeCell ref="B38:E38"/>
    <mergeCell ref="B39:E39"/>
    <mergeCell ref="B40:E40"/>
    <mergeCell ref="B42:E42"/>
    <mergeCell ref="B43:E43"/>
    <mergeCell ref="B44:E44"/>
    <mergeCell ref="B45:E45"/>
    <mergeCell ref="B41:E41"/>
    <mergeCell ref="D31:H31"/>
    <mergeCell ref="B34:F34"/>
    <mergeCell ref="A36:A40"/>
    <mergeCell ref="A17:A27"/>
    <mergeCell ref="A1:B1"/>
    <mergeCell ref="A2:B2"/>
    <mergeCell ref="A3:B3"/>
    <mergeCell ref="A4:B4"/>
    <mergeCell ref="A6:A15"/>
  </mergeCells>
  <pageMargins left="0.7" right="0.7" top="0.75" bottom="0.75" header="0.3" footer="0.3"/>
  <pageSetup scale="75" orientation="portrait" r:id="rId1"/>
  <headerFooter>
    <oddHeader>&amp;C&amp;F</oddHeader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5"/>
  <sheetViews>
    <sheetView view="pageLayout" zoomScaleNormal="100" workbookViewId="0">
      <selection activeCell="K4" sqref="K4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customWidth="1"/>
    <col min="10" max="15" width="9.7109375" customWidth="1"/>
    <col min="16" max="16" width="3.140625" customWidth="1"/>
    <col min="17" max="17" width="6.140625" bestFit="1" customWidth="1"/>
    <col min="18" max="18" width="7.85546875" customWidth="1"/>
  </cols>
  <sheetData>
    <row r="1" spans="1:9" s="5" customFormat="1" ht="45" x14ac:dyDescent="0.25">
      <c r="A1" s="76"/>
      <c r="B1" s="76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25">
      <c r="A2" s="77" t="s">
        <v>6</v>
      </c>
      <c r="B2" s="77"/>
      <c r="C2" s="6"/>
      <c r="D2" s="7">
        <v>59</v>
      </c>
      <c r="E2" s="8">
        <v>42</v>
      </c>
      <c r="F2" s="7">
        <v>42</v>
      </c>
      <c r="G2" s="7">
        <v>6</v>
      </c>
      <c r="H2" s="7">
        <f>SUM(D2:G2)</f>
        <v>149</v>
      </c>
      <c r="I2" s="9"/>
    </row>
    <row r="3" spans="1:9" x14ac:dyDescent="0.25">
      <c r="A3" s="77" t="s">
        <v>5</v>
      </c>
      <c r="B3" s="77"/>
      <c r="C3" s="10"/>
      <c r="D3" s="7">
        <v>128</v>
      </c>
      <c r="E3" s="8">
        <v>125</v>
      </c>
      <c r="F3" s="7">
        <v>74</v>
      </c>
      <c r="G3" s="7">
        <v>0</v>
      </c>
      <c r="H3" s="7">
        <f>SUM(D3:G3)</f>
        <v>327</v>
      </c>
      <c r="I3" s="9"/>
    </row>
    <row r="4" spans="1:9" x14ac:dyDescent="0.25">
      <c r="A4" s="78" t="s">
        <v>7</v>
      </c>
      <c r="B4" s="79"/>
      <c r="C4" s="10"/>
      <c r="D4" s="7">
        <f>SUM(D2:D3)</f>
        <v>187</v>
      </c>
      <c r="E4" s="7">
        <f>SUM(E2:E3)</f>
        <v>167</v>
      </c>
      <c r="F4" s="7">
        <f>SUM(F2:F3)</f>
        <v>116</v>
      </c>
      <c r="G4" s="7">
        <f>SUM(G2:G3)</f>
        <v>6</v>
      </c>
      <c r="H4" s="7">
        <f>SUM(H2:H3)</f>
        <v>476</v>
      </c>
      <c r="I4" s="9"/>
    </row>
    <row r="5" spans="1:9" x14ac:dyDescent="0.2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25">
      <c r="A6" s="73" t="s">
        <v>15</v>
      </c>
      <c r="B6" s="15" t="s">
        <v>9</v>
      </c>
      <c r="C6" s="10"/>
      <c r="D6" s="7">
        <v>19</v>
      </c>
      <c r="E6" s="8">
        <v>21</v>
      </c>
      <c r="F6" s="7">
        <v>16</v>
      </c>
      <c r="G6" s="7">
        <v>1</v>
      </c>
      <c r="H6" s="7">
        <f t="shared" ref="H6:H11" si="0">SUM(D6:G6)</f>
        <v>57</v>
      </c>
      <c r="I6" s="9"/>
    </row>
    <row r="7" spans="1:9" x14ac:dyDescent="0.25">
      <c r="A7" s="74"/>
      <c r="B7" s="15" t="s">
        <v>27</v>
      </c>
      <c r="C7" s="10"/>
      <c r="D7" s="7">
        <v>0</v>
      </c>
      <c r="E7" s="8">
        <v>0</v>
      </c>
      <c r="F7" s="7">
        <v>0</v>
      </c>
      <c r="G7" s="7">
        <v>0</v>
      </c>
      <c r="H7" s="7">
        <f t="shared" si="0"/>
        <v>0</v>
      </c>
      <c r="I7" s="9"/>
    </row>
    <row r="8" spans="1:9" x14ac:dyDescent="0.25">
      <c r="A8" s="74"/>
      <c r="B8" s="15" t="s">
        <v>10</v>
      </c>
      <c r="C8" s="10"/>
      <c r="D8" s="7">
        <v>33</v>
      </c>
      <c r="E8" s="8">
        <v>18</v>
      </c>
      <c r="F8" s="7">
        <v>3</v>
      </c>
      <c r="G8" s="7">
        <v>1</v>
      </c>
      <c r="H8" s="7">
        <f t="shared" si="0"/>
        <v>55</v>
      </c>
      <c r="I8" s="9"/>
    </row>
    <row r="9" spans="1:9" x14ac:dyDescent="0.25">
      <c r="A9" s="74"/>
      <c r="B9" s="16" t="s">
        <v>11</v>
      </c>
      <c r="C9" s="10"/>
      <c r="D9" s="7">
        <v>5</v>
      </c>
      <c r="E9" s="8">
        <v>6</v>
      </c>
      <c r="F9" s="7">
        <v>6</v>
      </c>
      <c r="G9" s="7">
        <v>0</v>
      </c>
      <c r="H9" s="7">
        <f t="shared" si="0"/>
        <v>17</v>
      </c>
      <c r="I9" s="9"/>
    </row>
    <row r="10" spans="1:9" x14ac:dyDescent="0.25">
      <c r="A10" s="74"/>
      <c r="B10" s="24" t="s">
        <v>25</v>
      </c>
      <c r="C10" s="10"/>
      <c r="D10" s="7">
        <f>SUM(D6:D9)</f>
        <v>57</v>
      </c>
      <c r="E10" s="7">
        <f>SUM(E6:E9)</f>
        <v>45</v>
      </c>
      <c r="F10" s="7">
        <f>SUM(F6:F9)</f>
        <v>25</v>
      </c>
      <c r="G10" s="7">
        <f>SUM(G6:G9)</f>
        <v>2</v>
      </c>
      <c r="H10" s="7">
        <f t="shared" si="0"/>
        <v>129</v>
      </c>
      <c r="I10" s="9"/>
    </row>
    <row r="11" spans="1:9" x14ac:dyDescent="0.25">
      <c r="A11" s="74"/>
      <c r="B11" s="16" t="s">
        <v>12</v>
      </c>
      <c r="C11" s="10"/>
      <c r="D11" s="7">
        <v>4</v>
      </c>
      <c r="E11" s="8">
        <v>0</v>
      </c>
      <c r="F11" s="7">
        <v>1</v>
      </c>
      <c r="G11" s="7">
        <v>0</v>
      </c>
      <c r="H11" s="7">
        <f t="shared" si="0"/>
        <v>5</v>
      </c>
      <c r="I11" s="9"/>
    </row>
    <row r="12" spans="1:9" x14ac:dyDescent="0.25">
      <c r="A12" s="74"/>
      <c r="B12" s="16" t="s">
        <v>52</v>
      </c>
      <c r="C12" s="10"/>
      <c r="D12" s="17">
        <f>D11/D2</f>
        <v>6.7796610169491525E-2</v>
      </c>
      <c r="E12" s="17">
        <f>E11/E2</f>
        <v>0</v>
      </c>
      <c r="F12" s="17">
        <f>F11/F2</f>
        <v>2.3809523809523808E-2</v>
      </c>
      <c r="G12" s="17">
        <f>G11/G2</f>
        <v>0</v>
      </c>
      <c r="H12" s="17">
        <f>H11/H2</f>
        <v>3.3557046979865772E-2</v>
      </c>
      <c r="I12" s="9"/>
    </row>
    <row r="13" spans="1:9" x14ac:dyDescent="0.25">
      <c r="A13" s="74"/>
      <c r="B13" s="16" t="s">
        <v>13</v>
      </c>
      <c r="C13" s="10"/>
      <c r="D13" s="7">
        <v>0</v>
      </c>
      <c r="E13" s="8">
        <v>0</v>
      </c>
      <c r="F13" s="7">
        <v>0</v>
      </c>
      <c r="G13" s="7">
        <v>0</v>
      </c>
      <c r="H13" s="7">
        <f>SUM(D13:G13)</f>
        <v>0</v>
      </c>
      <c r="I13" s="9"/>
    </row>
    <row r="14" spans="1:9" x14ac:dyDescent="0.25">
      <c r="A14" s="74"/>
      <c r="B14" s="16" t="s">
        <v>28</v>
      </c>
      <c r="C14" s="10"/>
      <c r="D14" s="7">
        <v>0</v>
      </c>
      <c r="E14" s="8">
        <v>0</v>
      </c>
      <c r="F14" s="7">
        <v>4</v>
      </c>
      <c r="G14" s="7">
        <v>0</v>
      </c>
      <c r="H14" s="7">
        <f>SUM(D14:G14)</f>
        <v>4</v>
      </c>
      <c r="I14" s="9"/>
    </row>
    <row r="15" spans="1:9" s="54" customFormat="1" x14ac:dyDescent="0.25">
      <c r="A15" s="75"/>
      <c r="B15" s="57" t="s">
        <v>29</v>
      </c>
      <c r="C15" s="30"/>
      <c r="D15" s="58">
        <f>100%-D12</f>
        <v>0.93220338983050843</v>
      </c>
      <c r="E15" s="58">
        <f>100%-E12</f>
        <v>1</v>
      </c>
      <c r="F15" s="58">
        <f>100%-F12</f>
        <v>0.97619047619047616</v>
      </c>
      <c r="G15" s="58">
        <f>100%-G12</f>
        <v>1</v>
      </c>
      <c r="H15" s="58">
        <f>100%-H12</f>
        <v>0.96644295302013428</v>
      </c>
      <c r="I15" s="56"/>
    </row>
    <row r="16" spans="1:9" x14ac:dyDescent="0.25">
      <c r="A16" s="18"/>
      <c r="B16" s="12"/>
      <c r="C16" s="10"/>
      <c r="D16" s="13"/>
      <c r="E16" s="13"/>
      <c r="F16" s="13"/>
      <c r="G16" s="13"/>
      <c r="H16" s="14"/>
      <c r="I16" s="9"/>
    </row>
    <row r="17" spans="1:9" x14ac:dyDescent="0.25">
      <c r="A17" s="73" t="s">
        <v>8</v>
      </c>
      <c r="B17" s="15" t="s">
        <v>9</v>
      </c>
      <c r="C17" s="10"/>
      <c r="D17" s="7">
        <v>47</v>
      </c>
      <c r="E17" s="8">
        <v>20</v>
      </c>
      <c r="F17" s="7">
        <v>20</v>
      </c>
      <c r="G17" s="7">
        <v>3</v>
      </c>
      <c r="H17" s="7">
        <f>SUM(D17:G17)</f>
        <v>90</v>
      </c>
      <c r="I17" s="9"/>
    </row>
    <row r="18" spans="1:9" x14ac:dyDescent="0.25">
      <c r="A18" s="74"/>
      <c r="B18" s="15" t="s">
        <v>27</v>
      </c>
      <c r="C18" s="10"/>
      <c r="D18" s="7">
        <v>3</v>
      </c>
      <c r="E18" s="8">
        <v>4</v>
      </c>
      <c r="F18" s="7">
        <v>0</v>
      </c>
      <c r="G18" s="7">
        <v>0</v>
      </c>
      <c r="H18" s="7">
        <f>SUM(D18:G18)</f>
        <v>7</v>
      </c>
      <c r="I18" s="9"/>
    </row>
    <row r="19" spans="1:9" x14ac:dyDescent="0.25">
      <c r="A19" s="74"/>
      <c r="B19" s="15" t="s">
        <v>10</v>
      </c>
      <c r="C19" s="10"/>
      <c r="D19" s="7">
        <v>0</v>
      </c>
      <c r="E19" s="8">
        <v>1</v>
      </c>
      <c r="F19" s="7">
        <v>1</v>
      </c>
      <c r="G19" s="7">
        <v>0</v>
      </c>
      <c r="H19" s="7">
        <f>SUM(D19:G19)</f>
        <v>2</v>
      </c>
      <c r="I19" s="9"/>
    </row>
    <row r="20" spans="1:9" x14ac:dyDescent="0.25">
      <c r="A20" s="74"/>
      <c r="B20" s="16" t="s">
        <v>11</v>
      </c>
      <c r="C20" s="10"/>
      <c r="D20" s="7">
        <v>0</v>
      </c>
      <c r="E20" s="8">
        <v>0</v>
      </c>
      <c r="F20" s="7">
        <v>0</v>
      </c>
      <c r="G20" s="7">
        <v>0</v>
      </c>
      <c r="H20" s="7">
        <f>SUM(D20:G20)</f>
        <v>0</v>
      </c>
      <c r="I20" s="9"/>
    </row>
    <row r="21" spans="1:9" x14ac:dyDescent="0.25">
      <c r="A21" s="74"/>
      <c r="B21" s="16" t="s">
        <v>26</v>
      </c>
      <c r="C21" s="10"/>
      <c r="D21" s="7">
        <v>28</v>
      </c>
      <c r="E21" s="8">
        <v>41</v>
      </c>
      <c r="F21" s="7">
        <v>13</v>
      </c>
      <c r="G21" s="7">
        <v>1</v>
      </c>
      <c r="H21" s="7">
        <f>SUM(D21:G21)</f>
        <v>83</v>
      </c>
      <c r="I21" s="9"/>
    </row>
    <row r="22" spans="1:9" x14ac:dyDescent="0.25">
      <c r="A22" s="74"/>
      <c r="B22" s="24" t="s">
        <v>25</v>
      </c>
      <c r="C22" s="10"/>
      <c r="D22" s="7">
        <f>SUM(D17:D21)</f>
        <v>78</v>
      </c>
      <c r="E22" s="7">
        <f>SUM(E17:E21)</f>
        <v>66</v>
      </c>
      <c r="F22" s="7">
        <f>SUM(F17:F21)</f>
        <v>34</v>
      </c>
      <c r="G22" s="7">
        <f>SUM(G17:G21)</f>
        <v>4</v>
      </c>
      <c r="H22" s="7">
        <f>SUM(H17:H21)</f>
        <v>182</v>
      </c>
      <c r="I22" s="9"/>
    </row>
    <row r="23" spans="1:9" x14ac:dyDescent="0.25">
      <c r="A23" s="74"/>
      <c r="B23" s="16" t="s">
        <v>12</v>
      </c>
      <c r="C23" s="10"/>
      <c r="D23" s="7">
        <v>25</v>
      </c>
      <c r="E23" s="8">
        <v>9</v>
      </c>
      <c r="F23" s="7">
        <v>10</v>
      </c>
      <c r="G23" s="7">
        <v>0</v>
      </c>
      <c r="H23" s="7">
        <f>SUM(D23:G23)</f>
        <v>44</v>
      </c>
      <c r="I23" s="9"/>
    </row>
    <row r="24" spans="1:9" x14ac:dyDescent="0.25">
      <c r="A24" s="74"/>
      <c r="B24" s="16" t="s">
        <v>52</v>
      </c>
      <c r="C24" s="10"/>
      <c r="D24" s="17">
        <f>D23/D3</f>
        <v>0.1953125</v>
      </c>
      <c r="E24" s="17">
        <f>E23/E3</f>
        <v>7.1999999999999995E-2</v>
      </c>
      <c r="F24" s="17">
        <f>F23/F3</f>
        <v>0.13513513513513514</v>
      </c>
      <c r="G24" s="17">
        <v>0</v>
      </c>
      <c r="H24" s="17">
        <f>H23/H3</f>
        <v>0.13455657492354739</v>
      </c>
      <c r="I24" s="9"/>
    </row>
    <row r="25" spans="1:9" x14ac:dyDescent="0.25">
      <c r="A25" s="74"/>
      <c r="B25" s="16" t="s">
        <v>13</v>
      </c>
      <c r="C25" s="10"/>
      <c r="D25" s="7">
        <v>7</v>
      </c>
      <c r="E25" s="8">
        <v>15</v>
      </c>
      <c r="F25" s="7">
        <v>10</v>
      </c>
      <c r="G25" s="7">
        <v>0</v>
      </c>
      <c r="H25" s="7">
        <f>SUM(D25:G25)</f>
        <v>32</v>
      </c>
      <c r="I25" s="9"/>
    </row>
    <row r="26" spans="1:9" x14ac:dyDescent="0.25">
      <c r="A26" s="74"/>
      <c r="B26" s="16" t="s">
        <v>28</v>
      </c>
      <c r="C26" s="10"/>
      <c r="D26" s="7">
        <v>0</v>
      </c>
      <c r="E26" s="8">
        <v>0</v>
      </c>
      <c r="F26" s="7">
        <v>12</v>
      </c>
      <c r="G26" s="7">
        <v>0</v>
      </c>
      <c r="H26" s="7">
        <f>SUM(D26:G26)</f>
        <v>12</v>
      </c>
      <c r="I26" s="9"/>
    </row>
    <row r="27" spans="1:9" s="54" customFormat="1" x14ac:dyDescent="0.25">
      <c r="A27" s="75"/>
      <c r="B27" s="61" t="s">
        <v>30</v>
      </c>
      <c r="C27" s="30"/>
      <c r="D27" s="58">
        <f>100%-D24</f>
        <v>0.8046875</v>
      </c>
      <c r="E27" s="58">
        <f>100%-E24</f>
        <v>0.92800000000000005</v>
      </c>
      <c r="F27" s="58">
        <f>100%-F24</f>
        <v>0.86486486486486491</v>
      </c>
      <c r="G27" s="58">
        <f>100%-G24</f>
        <v>1</v>
      </c>
      <c r="H27" s="58">
        <f>100%-H24</f>
        <v>0.86544342507645267</v>
      </c>
      <c r="I27" s="56"/>
    </row>
    <row r="28" spans="1:9" x14ac:dyDescent="0.25">
      <c r="A28" s="18"/>
      <c r="B28" s="12"/>
      <c r="C28" s="10"/>
      <c r="D28" s="13"/>
      <c r="E28" s="13"/>
      <c r="F28" s="13"/>
      <c r="G28" s="13"/>
      <c r="H28" s="14"/>
      <c r="I28" s="9"/>
    </row>
    <row r="29" spans="1:9" x14ac:dyDescent="0.25">
      <c r="A29" s="7" t="s">
        <v>16</v>
      </c>
      <c r="B29" s="16" t="s">
        <v>17</v>
      </c>
      <c r="C29" s="10"/>
      <c r="D29" s="7">
        <v>0</v>
      </c>
      <c r="E29" s="8">
        <v>0</v>
      </c>
      <c r="F29" s="7">
        <v>0</v>
      </c>
      <c r="G29" s="7">
        <v>0</v>
      </c>
      <c r="H29" s="7">
        <v>0</v>
      </c>
      <c r="I29" s="9"/>
    </row>
    <row r="30" spans="1:9" x14ac:dyDescent="0.25">
      <c r="A30" s="19"/>
      <c r="B30" s="12"/>
      <c r="C30" s="10"/>
      <c r="D30" s="13"/>
      <c r="E30" s="13"/>
      <c r="F30" s="13"/>
      <c r="G30" s="13"/>
      <c r="H30" s="14"/>
      <c r="I30" s="9"/>
    </row>
    <row r="31" spans="1:9" x14ac:dyDescent="0.25">
      <c r="A31" s="65" t="s">
        <v>4</v>
      </c>
      <c r="B31" s="66" t="s">
        <v>14</v>
      </c>
      <c r="C31" s="30"/>
      <c r="D31" s="80">
        <f>(H15+H27)/2</f>
        <v>0.91594318904829342</v>
      </c>
      <c r="E31" s="81"/>
      <c r="F31" s="81"/>
      <c r="G31" s="81"/>
      <c r="H31" s="82"/>
      <c r="I31" s="9"/>
    </row>
    <row r="32" spans="1:9" x14ac:dyDescent="0.25">
      <c r="I32" s="9"/>
    </row>
    <row r="33" spans="1:18" x14ac:dyDescent="0.25">
      <c r="I33" s="9"/>
    </row>
    <row r="34" spans="1:18" x14ac:dyDescent="0.25">
      <c r="B34" s="77" t="s">
        <v>18</v>
      </c>
      <c r="C34" s="77"/>
      <c r="D34" s="77"/>
      <c r="E34" s="77"/>
      <c r="F34" s="77"/>
      <c r="I34" s="9"/>
    </row>
    <row r="35" spans="1:18" x14ac:dyDescent="0.25">
      <c r="A35" s="15"/>
      <c r="B35" s="83" t="s">
        <v>19</v>
      </c>
      <c r="C35" s="84"/>
      <c r="D35" s="84"/>
      <c r="E35" s="23"/>
      <c r="F35" s="23" t="s">
        <v>4</v>
      </c>
      <c r="I35" s="9"/>
    </row>
    <row r="36" spans="1:18" x14ac:dyDescent="0.25">
      <c r="A36" s="85" t="s">
        <v>24</v>
      </c>
      <c r="B36" s="84" t="s">
        <v>20</v>
      </c>
      <c r="C36" s="84"/>
      <c r="D36" s="84"/>
      <c r="E36" s="15"/>
      <c r="F36" s="15">
        <v>2</v>
      </c>
      <c r="I36" s="9"/>
    </row>
    <row r="37" spans="1:18" x14ac:dyDescent="0.25">
      <c r="A37" s="85"/>
      <c r="B37" s="86" t="s">
        <v>21</v>
      </c>
      <c r="C37" s="87"/>
      <c r="D37" s="88"/>
      <c r="E37" s="15"/>
      <c r="F37" s="15">
        <v>1</v>
      </c>
      <c r="I37" s="9"/>
    </row>
    <row r="38" spans="1:18" x14ac:dyDescent="0.25">
      <c r="A38" s="85"/>
      <c r="B38" s="86" t="s">
        <v>22</v>
      </c>
      <c r="C38" s="87"/>
      <c r="D38" s="88"/>
      <c r="E38" s="15"/>
      <c r="F38" s="15">
        <v>4</v>
      </c>
    </row>
    <row r="39" spans="1:18" x14ac:dyDescent="0.25">
      <c r="A39" s="85"/>
      <c r="B39" s="84" t="s">
        <v>23</v>
      </c>
      <c r="C39" s="84"/>
      <c r="D39" s="84"/>
      <c r="E39" s="15"/>
      <c r="F39" s="15">
        <v>2</v>
      </c>
    </row>
    <row r="40" spans="1:18" s="21" customFormat="1" x14ac:dyDescent="0.25">
      <c r="A40" s="15"/>
      <c r="B40" s="84"/>
      <c r="C40" s="84"/>
      <c r="D40" s="84"/>
      <c r="E40" s="23" t="s">
        <v>4</v>
      </c>
      <c r="F40" s="23">
        <f>SUM(F36:F39)</f>
        <v>9</v>
      </c>
      <c r="I40"/>
      <c r="J40"/>
      <c r="K40"/>
      <c r="L40"/>
      <c r="M40"/>
      <c r="N40"/>
      <c r="O40"/>
      <c r="P40"/>
      <c r="Q40"/>
      <c r="R40"/>
    </row>
    <row r="41" spans="1:18" s="21" customFormat="1" x14ac:dyDescent="0.25">
      <c r="A41" s="85" t="s">
        <v>55</v>
      </c>
      <c r="B41" s="84" t="s">
        <v>58</v>
      </c>
      <c r="C41" s="84"/>
      <c r="D41" s="84"/>
      <c r="E41" s="15"/>
      <c r="F41" s="15">
        <v>3</v>
      </c>
      <c r="I41"/>
      <c r="J41"/>
      <c r="K41"/>
      <c r="L41"/>
      <c r="M41"/>
      <c r="N41"/>
      <c r="O41"/>
      <c r="P41"/>
      <c r="Q41"/>
      <c r="R41"/>
    </row>
    <row r="42" spans="1:18" s="21" customFormat="1" ht="16.5" customHeight="1" x14ac:dyDescent="0.25">
      <c r="A42" s="85"/>
      <c r="B42" s="86" t="s">
        <v>22</v>
      </c>
      <c r="C42" s="87"/>
      <c r="D42" s="88"/>
      <c r="E42" s="15"/>
      <c r="F42" s="15">
        <v>12</v>
      </c>
      <c r="I42"/>
      <c r="J42"/>
      <c r="K42"/>
      <c r="L42"/>
      <c r="M42"/>
      <c r="N42"/>
      <c r="O42"/>
      <c r="P42"/>
      <c r="Q42"/>
      <c r="R42"/>
    </row>
    <row r="43" spans="1:18" s="21" customFormat="1" ht="16.5" customHeight="1" x14ac:dyDescent="0.25">
      <c r="A43" s="85"/>
      <c r="B43" s="68" t="s">
        <v>62</v>
      </c>
      <c r="C43" s="69"/>
      <c r="D43" s="70"/>
      <c r="E43" s="15"/>
      <c r="F43" s="15">
        <v>1</v>
      </c>
      <c r="I43"/>
      <c r="J43"/>
      <c r="K43"/>
      <c r="L43"/>
      <c r="M43"/>
      <c r="N43"/>
      <c r="O43"/>
      <c r="P43"/>
      <c r="Q43"/>
      <c r="R43"/>
    </row>
    <row r="44" spans="1:18" s="21" customFormat="1" x14ac:dyDescent="0.25">
      <c r="A44" s="85"/>
      <c r="B44" s="84" t="s">
        <v>23</v>
      </c>
      <c r="C44" s="84"/>
      <c r="D44" s="84"/>
      <c r="E44" s="15"/>
      <c r="F44" s="15">
        <v>40</v>
      </c>
      <c r="I44"/>
      <c r="J44"/>
      <c r="K44"/>
      <c r="L44"/>
      <c r="M44"/>
      <c r="N44"/>
      <c r="O44"/>
      <c r="P44"/>
      <c r="Q44"/>
      <c r="R44"/>
    </row>
    <row r="45" spans="1:18" s="21" customFormat="1" x14ac:dyDescent="0.25">
      <c r="A45" s="15"/>
      <c r="B45" s="84"/>
      <c r="C45" s="84"/>
      <c r="D45" s="84"/>
      <c r="E45" s="23" t="s">
        <v>4</v>
      </c>
      <c r="F45" s="23">
        <f>SUM(F41:F44)</f>
        <v>56</v>
      </c>
      <c r="I45"/>
      <c r="J45"/>
      <c r="K45"/>
      <c r="L45"/>
      <c r="M45"/>
      <c r="N45"/>
      <c r="O45"/>
      <c r="P45"/>
      <c r="Q45"/>
      <c r="R45"/>
    </row>
  </sheetData>
  <mergeCells count="20">
    <mergeCell ref="A17:A27"/>
    <mergeCell ref="A1:B1"/>
    <mergeCell ref="A2:B2"/>
    <mergeCell ref="A3:B3"/>
    <mergeCell ref="A4:B4"/>
    <mergeCell ref="A6:A15"/>
    <mergeCell ref="B45:D45"/>
    <mergeCell ref="D31:H31"/>
    <mergeCell ref="B34:F34"/>
    <mergeCell ref="B35:D35"/>
    <mergeCell ref="A36:A39"/>
    <mergeCell ref="B36:D36"/>
    <mergeCell ref="B37:D37"/>
    <mergeCell ref="B38:D38"/>
    <mergeCell ref="B39:D39"/>
    <mergeCell ref="B40:D40"/>
    <mergeCell ref="A41:A44"/>
    <mergeCell ref="B41:D41"/>
    <mergeCell ref="B42:D42"/>
    <mergeCell ref="B44:D44"/>
  </mergeCells>
  <pageMargins left="0.7" right="0.7" top="0.75" bottom="0.75" header="0.3" footer="0.3"/>
  <pageSetup scale="96" orientation="portrait" r:id="rId1"/>
  <headerFooter>
    <oddHeader>&amp;C&amp;F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Yearly</vt:lpstr>
      <vt:lpstr>April!Print_Area</vt:lpstr>
      <vt:lpstr>August!Print_Area</vt:lpstr>
      <vt:lpstr>December!Print_Area</vt:lpstr>
      <vt:lpstr>February!Print_Area</vt:lpstr>
      <vt:lpstr>January!Print_Area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Animal Shelter</dc:creator>
  <cp:lastModifiedBy>Sarah Hammond</cp:lastModifiedBy>
  <cp:lastPrinted>2022-01-03T21:00:31Z</cp:lastPrinted>
  <dcterms:created xsi:type="dcterms:W3CDTF">2016-02-01T15:06:31Z</dcterms:created>
  <dcterms:modified xsi:type="dcterms:W3CDTF">2023-10-01T16:08:23Z</dcterms:modified>
</cp:coreProperties>
</file>